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85\f\DATA FROM OLD PC 21082021\olddata\SLBCDEPT\190 SLBC June 2026\Annexures\Final Annexures\"/>
    </mc:Choice>
  </mc:AlternateContent>
  <xr:revisionPtr revIDLastSave="0" documentId="13_ncr:1_{E412CA9B-7E22-4985-B183-F6D6135DC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ving" sheetId="2" r:id="rId1"/>
    <sheet name="Grading" sheetId="5" r:id="rId2"/>
    <sheet name="Disbursment" sheetId="4" r:id="rId3"/>
    <sheet name="os and NPA" sheetId="6" r:id="rId4"/>
  </sheets>
  <externalReferences>
    <externalReference r:id="rId5"/>
    <externalReference r:id="rId6"/>
  </externalReferences>
  <definedNames>
    <definedName name="_xlnm.Print_Titles" localSheetId="0">Saving!$1:$7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3" i="6" l="1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L63" i="5"/>
  <c r="K63" i="5"/>
  <c r="J63" i="5"/>
  <c r="I63" i="5"/>
  <c r="H63" i="5"/>
  <c r="G63" i="5"/>
  <c r="F63" i="5"/>
  <c r="E63" i="5"/>
  <c r="D63" i="5"/>
  <c r="C63" i="5"/>
  <c r="V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V21" i="2"/>
  <c r="U21" i="2"/>
  <c r="U64" i="2" s="1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K59" i="6"/>
  <c r="L59" i="6"/>
  <c r="M59" i="6"/>
  <c r="N59" i="6"/>
  <c r="K51" i="6"/>
  <c r="L51" i="6"/>
  <c r="M51" i="6"/>
  <c r="N51" i="6"/>
  <c r="O51" i="6"/>
  <c r="P51" i="6"/>
  <c r="Q51" i="6"/>
  <c r="R51" i="6"/>
  <c r="K28" i="6"/>
  <c r="L28" i="6"/>
  <c r="M28" i="6"/>
  <c r="N28" i="6"/>
  <c r="O28" i="6"/>
  <c r="P28" i="6"/>
  <c r="Q28" i="6"/>
  <c r="R28" i="6"/>
  <c r="K25" i="6"/>
  <c r="L25" i="6"/>
  <c r="M25" i="6"/>
  <c r="N25" i="6"/>
  <c r="O25" i="6"/>
  <c r="P25" i="6"/>
  <c r="Q25" i="6"/>
  <c r="R25" i="6"/>
  <c r="C31" i="5" a="1"/>
  <c r="C31" i="5" s="1"/>
  <c r="C32" i="5" a="1"/>
  <c r="C32" i="5" s="1"/>
  <c r="C33" i="5" a="1"/>
  <c r="C33" i="5" s="1"/>
  <c r="C34" i="5" a="1"/>
  <c r="C34" i="5" s="1"/>
  <c r="C35" i="5" a="1"/>
  <c r="C35" i="5" s="1"/>
  <c r="C36" i="5" a="1"/>
  <c r="C36" i="5" s="1"/>
  <c r="C37" i="5" a="1"/>
  <c r="C37" i="5" s="1"/>
  <c r="C38" i="5" a="1"/>
  <c r="C38" i="5" s="1"/>
  <c r="C39" i="5" a="1"/>
  <c r="C39" i="5" s="1"/>
  <c r="C40" i="5" a="1"/>
  <c r="C40" i="5" s="1"/>
  <c r="C41" i="5" a="1"/>
  <c r="C41" i="5" s="1"/>
  <c r="C42" i="5" a="1"/>
  <c r="C42" i="5" s="1"/>
  <c r="C43" i="5" a="1"/>
  <c r="C43" i="5" s="1"/>
  <c r="C44" i="5" a="1"/>
  <c r="C44" i="5" s="1"/>
  <c r="C45" i="5" a="1"/>
  <c r="C45" i="5" s="1"/>
  <c r="C46" i="5" a="1"/>
  <c r="C46" i="5" s="1"/>
  <c r="C47" i="5" a="1"/>
  <c r="C47" i="5" s="1"/>
  <c r="C48" i="5" a="1"/>
  <c r="C48" i="5" s="1"/>
  <c r="C49" i="5" a="1"/>
  <c r="C49" i="5" s="1"/>
  <c r="C50" i="5" a="1"/>
  <c r="C50" i="5" s="1"/>
  <c r="C30" i="5" a="1"/>
  <c r="C30" i="5" s="1"/>
  <c r="C9" i="5" a="1"/>
  <c r="C9" i="5" s="1"/>
  <c r="C10" i="5" a="1"/>
  <c r="C10" i="5" s="1"/>
  <c r="C11" i="5" a="1"/>
  <c r="C11" i="5" s="1"/>
  <c r="C12" i="5" a="1"/>
  <c r="C12" i="5" s="1"/>
  <c r="C13" i="5" a="1"/>
  <c r="C13" i="5" s="1"/>
  <c r="C14" i="5" a="1"/>
  <c r="C14" i="5" s="1"/>
  <c r="C15" i="5" a="1"/>
  <c r="C15" i="5" s="1"/>
  <c r="C16" i="5" a="1"/>
  <c r="C16" i="5" s="1"/>
  <c r="C17" i="5" a="1"/>
  <c r="C17" i="5" s="1"/>
  <c r="C18" i="5" a="1"/>
  <c r="C18" i="5" s="1"/>
  <c r="C8" i="5" a="1"/>
  <c r="C8" i="5" s="1"/>
  <c r="C20" i="5" s="1"/>
  <c r="C57" i="2" a="1"/>
  <c r="C57" i="2" s="1"/>
  <c r="C32" i="2" a="1"/>
  <c r="C32" i="2" s="1"/>
  <c r="C33" i="2" a="1"/>
  <c r="C33" i="2" s="1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39" i="2" a="1"/>
  <c r="C39" i="2" s="1"/>
  <c r="C40" i="2" a="1"/>
  <c r="C40" i="2" s="1"/>
  <c r="C41" i="2" a="1"/>
  <c r="C41" i="2" s="1"/>
  <c r="C42" i="2" a="1"/>
  <c r="C42" i="2" s="1"/>
  <c r="C43" i="2" a="1"/>
  <c r="C43" i="2" s="1"/>
  <c r="C44" i="2" a="1"/>
  <c r="C44" i="2" s="1"/>
  <c r="C45" i="2" a="1"/>
  <c r="C45" i="2" s="1"/>
  <c r="C46" i="2" a="1"/>
  <c r="C46" i="2" s="1"/>
  <c r="C47" i="2" a="1"/>
  <c r="C47" i="2" s="1"/>
  <c r="C48" i="2" a="1"/>
  <c r="C48" i="2" s="1"/>
  <c r="C31" i="2" a="1"/>
  <c r="C31" i="2" s="1"/>
  <c r="E59" i="6"/>
  <c r="E51" i="6"/>
  <c r="E28" i="6"/>
  <c r="E25" i="6"/>
  <c r="C59" i="6"/>
  <c r="C51" i="6"/>
  <c r="C28" i="6"/>
  <c r="C25" i="6"/>
  <c r="F20" i="5" l="1"/>
  <c r="G20" i="5"/>
  <c r="I20" i="5"/>
  <c r="E20" i="5"/>
  <c r="J20" i="5"/>
  <c r="H20" i="5"/>
  <c r="K20" i="5"/>
  <c r="D20" i="5"/>
  <c r="L20" i="5"/>
  <c r="F59" i="6"/>
  <c r="D59" i="6"/>
  <c r="F51" i="6"/>
  <c r="D51" i="6"/>
  <c r="F25" i="6"/>
  <c r="D25" i="6"/>
  <c r="F28" i="6"/>
  <c r="D28" i="6"/>
  <c r="V52" i="2"/>
  <c r="U52" i="2"/>
  <c r="Q52" i="2"/>
  <c r="P52" i="2"/>
  <c r="L52" i="2"/>
  <c r="K52" i="2"/>
  <c r="G52" i="2"/>
  <c r="F52" i="2"/>
  <c r="V29" i="2"/>
  <c r="U29" i="2"/>
  <c r="Q29" i="2"/>
  <c r="P29" i="2"/>
  <c r="L29" i="2"/>
  <c r="K29" i="2"/>
  <c r="G29" i="2"/>
  <c r="F29" i="2"/>
  <c r="V26" i="2"/>
  <c r="U26" i="2"/>
  <c r="Q26" i="2"/>
  <c r="P26" i="2"/>
  <c r="L26" i="2"/>
  <c r="K26" i="2"/>
  <c r="G26" i="2"/>
  <c r="F26" i="2"/>
  <c r="R62" i="6" l="1"/>
  <c r="Q62" i="6"/>
  <c r="P62" i="6"/>
  <c r="O62" i="6"/>
  <c r="J62" i="6"/>
  <c r="I62" i="6"/>
  <c r="H62" i="6"/>
  <c r="G62" i="6"/>
  <c r="R59" i="6"/>
  <c r="Q59" i="6"/>
  <c r="P59" i="6"/>
  <c r="O59" i="6"/>
  <c r="J59" i="6"/>
  <c r="I59" i="6"/>
  <c r="H59" i="6"/>
  <c r="G59" i="6"/>
  <c r="J51" i="6"/>
  <c r="I51" i="6"/>
  <c r="H51" i="6"/>
  <c r="G51" i="6"/>
  <c r="J28" i="6"/>
  <c r="I28" i="6"/>
  <c r="H28" i="6"/>
  <c r="G28" i="6"/>
  <c r="J25" i="6"/>
  <c r="I25" i="6"/>
  <c r="H25" i="6"/>
  <c r="G25" i="6"/>
  <c r="L62" i="5"/>
  <c r="K62" i="5"/>
  <c r="J62" i="5"/>
  <c r="I62" i="5"/>
  <c r="H62" i="5"/>
  <c r="G62" i="5"/>
  <c r="F62" i="5"/>
  <c r="E62" i="5"/>
  <c r="D62" i="5"/>
  <c r="C62" i="5"/>
  <c r="L59" i="5"/>
  <c r="K59" i="5"/>
  <c r="J59" i="5"/>
  <c r="I59" i="5"/>
  <c r="H59" i="5"/>
  <c r="G59" i="5"/>
  <c r="F59" i="5"/>
  <c r="E59" i="5"/>
  <c r="D59" i="5"/>
  <c r="C59" i="5"/>
  <c r="L51" i="5"/>
  <c r="K51" i="5"/>
  <c r="J51" i="5"/>
  <c r="I51" i="5"/>
  <c r="H51" i="5"/>
  <c r="G51" i="5"/>
  <c r="F51" i="5"/>
  <c r="E51" i="5"/>
  <c r="D51" i="5"/>
  <c r="C51" i="5"/>
  <c r="L28" i="5"/>
  <c r="K28" i="5"/>
  <c r="J28" i="5"/>
  <c r="I28" i="5"/>
  <c r="H28" i="5"/>
  <c r="G28" i="5"/>
  <c r="F28" i="5"/>
  <c r="E28" i="5"/>
  <c r="D28" i="5"/>
  <c r="C28" i="5"/>
  <c r="L25" i="5"/>
  <c r="K25" i="5"/>
  <c r="J25" i="5"/>
  <c r="I25" i="5"/>
  <c r="H25" i="5"/>
  <c r="G25" i="5"/>
  <c r="F25" i="5"/>
  <c r="E25" i="5"/>
  <c r="D25" i="5"/>
  <c r="C25" i="5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T63" i="2" l="1"/>
  <c r="S63" i="2"/>
  <c r="R63" i="2"/>
  <c r="O63" i="2"/>
  <c r="N63" i="2"/>
  <c r="M63" i="2"/>
  <c r="J63" i="2"/>
  <c r="I63" i="2"/>
  <c r="H63" i="2"/>
  <c r="E63" i="2"/>
  <c r="D63" i="2"/>
  <c r="C63" i="2"/>
  <c r="T60" i="2"/>
  <c r="S60" i="2"/>
  <c r="R60" i="2"/>
  <c r="O60" i="2"/>
  <c r="N60" i="2"/>
  <c r="M60" i="2"/>
  <c r="J60" i="2"/>
  <c r="I60" i="2"/>
  <c r="H60" i="2"/>
  <c r="E60" i="2"/>
  <c r="D60" i="2"/>
  <c r="C60" i="2"/>
  <c r="T52" i="2"/>
  <c r="S52" i="2"/>
  <c r="R52" i="2"/>
  <c r="O52" i="2"/>
  <c r="N52" i="2"/>
  <c r="M52" i="2"/>
  <c r="J52" i="2"/>
  <c r="I52" i="2"/>
  <c r="H52" i="2"/>
  <c r="E52" i="2"/>
  <c r="D52" i="2"/>
  <c r="C52" i="2"/>
  <c r="T29" i="2"/>
  <c r="S29" i="2"/>
  <c r="R29" i="2"/>
  <c r="O29" i="2"/>
  <c r="N29" i="2"/>
  <c r="M29" i="2"/>
  <c r="J29" i="2"/>
  <c r="I29" i="2"/>
  <c r="H29" i="2"/>
  <c r="E29" i="2"/>
  <c r="D29" i="2"/>
  <c r="C29" i="2"/>
  <c r="T26" i="2"/>
  <c r="S26" i="2"/>
  <c r="R26" i="2"/>
  <c r="O26" i="2"/>
  <c r="N26" i="2"/>
  <c r="M26" i="2"/>
  <c r="J26" i="2"/>
  <c r="I26" i="2"/>
  <c r="H26" i="2"/>
  <c r="E26" i="2"/>
  <c r="D26" i="2"/>
  <c r="C2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<sst xmlns="http://schemas.openxmlformats.org/spreadsheetml/2006/main" count="361" uniqueCount="122">
  <si>
    <t>No.</t>
  </si>
  <si>
    <t>Name of Banks</t>
  </si>
  <si>
    <t>Total SHG accounts at the end of the quarter(Cumulative)</t>
  </si>
  <si>
    <t>No. of SHGs</t>
  </si>
  <si>
    <t>No. of Members</t>
  </si>
  <si>
    <t>SUB TOTAL</t>
  </si>
  <si>
    <t>DCCB</t>
  </si>
  <si>
    <t>GSCARDB</t>
  </si>
  <si>
    <t>GSCB</t>
  </si>
  <si>
    <t>AXIS BANK</t>
  </si>
  <si>
    <t>CSB BANK LIMITED</t>
  </si>
  <si>
    <t>CITY UNION BANK</t>
  </si>
  <si>
    <t>DCB BANK</t>
  </si>
  <si>
    <t>DHANLAXMI BANK</t>
  </si>
  <si>
    <t>FEDERAL BANK</t>
  </si>
  <si>
    <t>ICICI BANK</t>
  </si>
  <si>
    <t>IDFC FIRST BANK</t>
  </si>
  <si>
    <t>INDUSIND BANK</t>
  </si>
  <si>
    <t>KARUR VYASYA BANK</t>
  </si>
  <si>
    <t>KOTAK MAHINDRA BANK</t>
  </si>
  <si>
    <t>LAXSHMI VILAS BANK</t>
  </si>
  <si>
    <t>RBL BANK</t>
  </si>
  <si>
    <t>TAMILNAD MERCANTILE BANK</t>
  </si>
  <si>
    <t>YES BANK</t>
  </si>
  <si>
    <t>BANDHAN BANK</t>
  </si>
  <si>
    <t>EQUITAS SMALL FINANCE BANK</t>
  </si>
  <si>
    <t>UJJIVAN SMALL FINANCE BANK</t>
  </si>
  <si>
    <t>JANA SMALL FINANCE BANK LTD.</t>
  </si>
  <si>
    <t>SURYODAY SMALL FINANCE BANK</t>
  </si>
  <si>
    <t>FINCARE SMALL FINANCE BANK LIMITED</t>
  </si>
  <si>
    <t>PAYMENT BANK</t>
  </si>
  <si>
    <t>INDIA POST PAYMENTS BANK</t>
  </si>
  <si>
    <t>Saving Amount</t>
  </si>
  <si>
    <t>Disbursement During quarter</t>
  </si>
  <si>
    <t>Out of (A),Women SHG</t>
  </si>
  <si>
    <t xml:space="preserve"> Loans disbursed to SHGs with banks during the year FY 2022 - 23</t>
  </si>
  <si>
    <t>Amt. disbursed</t>
  </si>
  <si>
    <t xml:space="preserve">Amt. disbursed </t>
  </si>
  <si>
    <t>of which new SHGs (No.)</t>
  </si>
  <si>
    <t>Out of (A), Woman SHG</t>
  </si>
  <si>
    <t>Out of (B),Woman SHG</t>
  </si>
  <si>
    <t>Limit sanctioned</t>
  </si>
  <si>
    <t>During the quarter</t>
  </si>
  <si>
    <t>Limit sanctioned to SHGs (B)</t>
  </si>
  <si>
    <t>Graded A/cs</t>
  </si>
  <si>
    <t>A/cs sanctioned</t>
  </si>
  <si>
    <t xml:space="preserve">(Amt. in Rs. Lakhs) </t>
  </si>
  <si>
    <t>(Amt. in Rs. Lakhs)</t>
  </si>
  <si>
    <t>Outstanding</t>
  </si>
  <si>
    <t>NPA</t>
  </si>
  <si>
    <t>Out of (A),Woman SHG</t>
  </si>
  <si>
    <t xml:space="preserve"> Total loan outstanding  (A) </t>
  </si>
  <si>
    <t>Amount</t>
  </si>
  <si>
    <t>Out of (A), Cash credit Sanction</t>
  </si>
  <si>
    <t>Out of (B), Cash credit Sanction</t>
  </si>
  <si>
    <t>Out of (A), Women SHGs          (B)</t>
  </si>
  <si>
    <t>Out of (C), Cash credit Sanction</t>
  </si>
  <si>
    <t>Out of (D), Cash credit Sanction</t>
  </si>
  <si>
    <t>Nationalised Banks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</si>
  <si>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</si>
  <si>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</si>
  <si>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</si>
  <si>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</si>
  <si>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</si>
  <si>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</si>
  <si>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</si>
  <si>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</si>
  <si>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</si>
  <si>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</si>
  <si>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</si>
  <si>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</si>
  <si>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Co-Operative Banks</t>
  </si>
  <si>
    <t>Private Banks</t>
  </si>
  <si>
    <t>HDFC Bank</t>
  </si>
  <si>
    <t>IDBI Bank</t>
  </si>
  <si>
    <t>J &amp; K Bank</t>
  </si>
  <si>
    <t>Karnataka Bank</t>
  </si>
  <si>
    <t>South Indian Bank</t>
  </si>
  <si>
    <t>AU Small Fin. Bank</t>
  </si>
  <si>
    <t>Small Finance Banks</t>
  </si>
  <si>
    <t>Source: Data submmited in rbiacp.slbcindia.com portal by member banks</t>
  </si>
  <si>
    <t xml:space="preserve"> Limit sanctioned to SHGs (A)</t>
  </si>
  <si>
    <t>Sub Total</t>
  </si>
  <si>
    <t>Grand Total</t>
  </si>
  <si>
    <t>Gujarat Gramin Bank</t>
  </si>
  <si>
    <t>Regional Rural Bank</t>
  </si>
  <si>
    <t>(A)</t>
  </si>
  <si>
    <t xml:space="preserve"> Loans disbursed to SHGs</t>
  </si>
  <si>
    <t>B</t>
  </si>
  <si>
    <t>Loans disbursed to SHGs</t>
  </si>
  <si>
    <t>A</t>
  </si>
  <si>
    <t>Savings account of SHGs opened during the FY</t>
  </si>
  <si>
    <t>Account</t>
  </si>
  <si>
    <t>C</t>
  </si>
  <si>
    <t>Total savings account of SHGs as on date (Cumulative)</t>
  </si>
  <si>
    <t>D</t>
  </si>
  <si>
    <t xml:space="preserve">Out of (C), Women SHGs  </t>
  </si>
  <si>
    <t>Out of (B)</t>
  </si>
  <si>
    <t>New SHGs (No.)</t>
  </si>
  <si>
    <t>Out of (C), Women SHG</t>
  </si>
  <si>
    <t>Out of (D)</t>
  </si>
  <si>
    <t>new SHGs (No.)</t>
  </si>
  <si>
    <t>Out of C</t>
  </si>
  <si>
    <t>Amt</t>
  </si>
  <si>
    <t>Outstanding as on March 2026</t>
  </si>
  <si>
    <t>Total Loan</t>
  </si>
  <si>
    <t>Saving Account Details for the quarter ended June 2026</t>
  </si>
  <si>
    <t xml:space="preserve"> During Year  ( 01.04.2026 To 30.06.2026 )  </t>
  </si>
  <si>
    <t>During during the Year (from 01.04.2026 to 30.06.2026)</t>
  </si>
  <si>
    <t>Grading and Sanction details for the quarter ended June 2026</t>
  </si>
  <si>
    <t>Disbursement During year (Cumulative from 01.04.2026 to 30.06.2026)</t>
  </si>
  <si>
    <t>Disbursement Details for the quarter ended June 2026</t>
  </si>
  <si>
    <t xml:space="preserve"> Total loan outstanding against SHGs as at the quarter ended June 2026   (A) </t>
  </si>
  <si>
    <t>Non-performing Assets of Banks against SHG loans outstanding(A)</t>
  </si>
  <si>
    <t>Loan Outstanding in Rs. Lakhs</t>
  </si>
  <si>
    <t>Amt. disbursed in Rs. Lakhs</t>
  </si>
  <si>
    <t>Outstanding as on March 2025</t>
  </si>
  <si>
    <t>Outstanding and NPA details for the quarter endedJune 2026</t>
  </si>
  <si>
    <t>Annexure - 50(i)</t>
  </si>
  <si>
    <t>Annexure - 50(ii)</t>
  </si>
  <si>
    <t>Annexure - 50(iii)</t>
  </si>
  <si>
    <t>Annexure - 50(iv)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</si>
</sst>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5"/>
      <name val="Arial"/>
      <family val="2"/>
    </font>
    <font>
      <sz val="12"/>
      <name val="Arial Black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 Black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28"/>
      <color theme="1"/>
      <name val="Arial"/>
      <family val="2"/>
    </font>
    <font>
      <b/>
      <sz val="28"/>
      <color theme="1"/>
      <name val="Arial Black"/>
      <family val="2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>
      <alignment vertical="center" wrapText="1"/>
    </xf>
    <xf numFmtId="3" fontId="13" fillId="0" borderId="1" xfId="0" applyNumberFormat="1" applyFont="1" applyBorder="1"/>
    <xf numFmtId="3" fontId="13" fillId="0" borderId="0" xfId="0" applyNumberFormat="1" applyFont="1"/>
    <xf numFmtId="3" fontId="17" fillId="0" borderId="1" xfId="0" applyNumberFormat="1" applyFont="1" applyBorder="1"/>
    <xf numFmtId="0" fontId="1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0" fontId="15" fillId="0" borderId="0" xfId="0" applyFont="1"/>
    <xf numFmtId="0" fontId="12" fillId="0" borderId="1" xfId="0" applyFont="1" applyBorder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21" fillId="0" borderId="0" xfId="0" applyFont="1"/>
    <xf numFmtId="0" fontId="19" fillId="0" borderId="1" xfId="0" applyFont="1" applyBorder="1"/>
    <xf numFmtId="3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24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8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17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G084300\Downloads\BankingSHG%20(1).xlsx" TargetMode="External"/><Relationship Id="rId1" Type="http://schemas.openxmlformats.org/officeDocument/2006/relationships/externalLinkPath" Target="file:///\\Zongujpc240\f\Users\LG084300\Downloads\BankingSHG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G084300\Downloads\GradingAndSanctionSHG.xlsx" TargetMode="External"/><Relationship Id="rId1" Type="http://schemas.openxmlformats.org/officeDocument/2006/relationships/externalLinkPath" Target="file:///\\Zongujpc240\f\Users\LG084300\Downloads\GradingAndSanctionSH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nk"/>
      <sheetName val="District"/>
    </sheetNames>
    <sheetDataSet>
      <sheetData sheetId="0">
        <row r="32">
          <cell r="B32" t="str">
            <v>AXIS BANK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B33" t="str">
            <v>CSB BANK LIMITED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B34" t="str">
            <v>CITY UNION BANK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B35" t="str">
            <v>DCB BANK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B36" t="str">
            <v>DHANLAXMI BANK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B37" t="str">
            <v>FEDERAL BANK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B38" t="str">
            <v>HDFC BANK</v>
          </cell>
          <cell r="C38">
            <v>174</v>
          </cell>
          <cell r="D38">
            <v>1752</v>
          </cell>
          <cell r="E38">
            <v>22.03</v>
          </cell>
          <cell r="F38">
            <v>0</v>
          </cell>
          <cell r="G38">
            <v>0</v>
          </cell>
          <cell r="H38">
            <v>174</v>
          </cell>
          <cell r="I38">
            <v>1752</v>
          </cell>
          <cell r="J38">
            <v>22.03</v>
          </cell>
          <cell r="K38">
            <v>0</v>
          </cell>
          <cell r="L38">
            <v>0</v>
          </cell>
          <cell r="M38">
            <v>174</v>
          </cell>
          <cell r="N38">
            <v>1752</v>
          </cell>
          <cell r="O38">
            <v>22.03</v>
          </cell>
          <cell r="P38">
            <v>0</v>
          </cell>
          <cell r="Q38">
            <v>0</v>
          </cell>
          <cell r="R38">
            <v>174</v>
          </cell>
          <cell r="S38">
            <v>1752</v>
          </cell>
          <cell r="T38">
            <v>22.03</v>
          </cell>
          <cell r="U38">
            <v>0</v>
          </cell>
          <cell r="V38">
            <v>0</v>
          </cell>
        </row>
        <row r="39">
          <cell r="B39" t="str">
            <v>ICICI BANK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B40" t="str">
            <v>IDBI BANK</v>
          </cell>
          <cell r="C40">
            <v>1</v>
          </cell>
          <cell r="D40">
            <v>0</v>
          </cell>
          <cell r="E40">
            <v>0</v>
          </cell>
          <cell r="F40">
            <v>1</v>
          </cell>
          <cell r="G40">
            <v>15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310</v>
          </cell>
          <cell r="N40">
            <v>0</v>
          </cell>
          <cell r="O40">
            <v>1.53</v>
          </cell>
          <cell r="P40">
            <v>8</v>
          </cell>
          <cell r="Q40">
            <v>67.5</v>
          </cell>
          <cell r="R40">
            <v>310</v>
          </cell>
          <cell r="S40">
            <v>0</v>
          </cell>
          <cell r="T40">
            <v>1.53</v>
          </cell>
          <cell r="U40">
            <v>7</v>
          </cell>
          <cell r="V40">
            <v>52.5</v>
          </cell>
        </row>
        <row r="41">
          <cell r="B41" t="str">
            <v>IDFC FIRST BANK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B42" t="str">
            <v>INDUSIND BANK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B43" t="str">
            <v>J &amp; K BANK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B44" t="str">
            <v>KARNATAKA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B45" t="str">
            <v>KARUR VYSYA BANK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B46" t="str">
            <v>KOTAK MAHINDRA BANK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B47" t="str">
            <v>DBS BANK INDIA (E-LVB)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B48" t="str">
            <v>RBL BANK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B49" t="str">
            <v>SOUTH INDIAN BANK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</v>
          </cell>
          <cell r="N49">
            <v>0</v>
          </cell>
          <cell r="O49">
            <v>0.08</v>
          </cell>
          <cell r="P49">
            <v>0</v>
          </cell>
          <cell r="Q49">
            <v>0</v>
          </cell>
          <cell r="R49">
            <v>1</v>
          </cell>
          <cell r="S49">
            <v>0</v>
          </cell>
          <cell r="T49">
            <v>0.08</v>
          </cell>
          <cell r="U49">
            <v>0</v>
          </cell>
          <cell r="V49">
            <v>0</v>
          </cell>
        </row>
        <row r="50">
          <cell r="B50" t="str">
            <v>TAMILNAD MERCANTILE BANK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B51" t="str">
            <v>YES BANK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B52" t="str">
            <v>BANDHAN BANK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B53" t="str">
            <v>SBM BANK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nk"/>
      <sheetName val="District"/>
    </sheetNames>
    <sheetDataSet>
      <sheetData sheetId="0">
        <row r="8">
          <cell r="B8" t="str">
            <v>BANK OF BARODA</v>
          </cell>
          <cell r="C8">
            <v>154</v>
          </cell>
          <cell r="D8">
            <v>139</v>
          </cell>
          <cell r="E8">
            <v>570.04999999999995</v>
          </cell>
          <cell r="F8">
            <v>137</v>
          </cell>
          <cell r="G8">
            <v>568.5</v>
          </cell>
          <cell r="H8">
            <v>154</v>
          </cell>
          <cell r="I8">
            <v>139</v>
          </cell>
          <cell r="J8">
            <v>570.04999999999995</v>
          </cell>
          <cell r="K8">
            <v>137</v>
          </cell>
          <cell r="L8">
            <v>568.5</v>
          </cell>
        </row>
        <row r="9">
          <cell r="B9" t="str">
            <v>BANK OF INDIA</v>
          </cell>
          <cell r="C9">
            <v>59</v>
          </cell>
          <cell r="D9">
            <v>59</v>
          </cell>
          <cell r="E9">
            <v>459.7</v>
          </cell>
          <cell r="F9">
            <v>57</v>
          </cell>
          <cell r="G9">
            <v>256.5</v>
          </cell>
          <cell r="H9">
            <v>59</v>
          </cell>
          <cell r="I9">
            <v>59</v>
          </cell>
          <cell r="J9">
            <v>459.7</v>
          </cell>
          <cell r="K9">
            <v>57</v>
          </cell>
          <cell r="L9">
            <v>256.5</v>
          </cell>
        </row>
        <row r="10">
          <cell r="B10" t="str">
            <v>BANK OF MAHARASHTRA</v>
          </cell>
          <cell r="C10">
            <v>16</v>
          </cell>
          <cell r="D10">
            <v>26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CANARA BANK</v>
          </cell>
          <cell r="C11">
            <v>6</v>
          </cell>
          <cell r="D11">
            <v>6</v>
          </cell>
          <cell r="E11">
            <v>8.6</v>
          </cell>
          <cell r="F11">
            <v>6</v>
          </cell>
          <cell r="G11">
            <v>8.6</v>
          </cell>
          <cell r="H11">
            <v>6</v>
          </cell>
          <cell r="I11">
            <v>6</v>
          </cell>
          <cell r="J11">
            <v>8.6</v>
          </cell>
          <cell r="K11">
            <v>6</v>
          </cell>
          <cell r="L11">
            <v>8.6</v>
          </cell>
        </row>
        <row r="12">
          <cell r="B12" t="str">
            <v>CENTRAL BANK OF INDIA</v>
          </cell>
          <cell r="C12">
            <v>6</v>
          </cell>
          <cell r="D12">
            <v>6</v>
          </cell>
          <cell r="E12">
            <v>36</v>
          </cell>
          <cell r="F12">
            <v>6</v>
          </cell>
          <cell r="G12">
            <v>36</v>
          </cell>
          <cell r="H12">
            <v>6</v>
          </cell>
          <cell r="I12">
            <v>6</v>
          </cell>
          <cell r="J12">
            <v>36</v>
          </cell>
          <cell r="K12">
            <v>6</v>
          </cell>
          <cell r="L12">
            <v>36</v>
          </cell>
        </row>
        <row r="13">
          <cell r="B13" t="str">
            <v>INDIAN BANK</v>
          </cell>
          <cell r="C13">
            <v>10</v>
          </cell>
          <cell r="D13">
            <v>10</v>
          </cell>
          <cell r="E13">
            <v>30</v>
          </cell>
          <cell r="F13">
            <v>10</v>
          </cell>
          <cell r="G13">
            <v>30</v>
          </cell>
          <cell r="H13">
            <v>10</v>
          </cell>
          <cell r="I13">
            <v>10</v>
          </cell>
          <cell r="J13">
            <v>30</v>
          </cell>
          <cell r="K13">
            <v>10</v>
          </cell>
          <cell r="L13">
            <v>30</v>
          </cell>
        </row>
        <row r="14">
          <cell r="B14" t="str">
            <v>INDIAN OVERSEAS BANK</v>
          </cell>
          <cell r="C14">
            <v>16</v>
          </cell>
          <cell r="D14">
            <v>16</v>
          </cell>
          <cell r="E14">
            <v>29.7</v>
          </cell>
          <cell r="F14">
            <v>13</v>
          </cell>
          <cell r="G14">
            <v>29.7</v>
          </cell>
          <cell r="H14">
            <v>13</v>
          </cell>
          <cell r="I14">
            <v>13</v>
          </cell>
          <cell r="J14">
            <v>29.7</v>
          </cell>
          <cell r="K14">
            <v>13</v>
          </cell>
          <cell r="L14">
            <v>29.7</v>
          </cell>
        </row>
        <row r="15">
          <cell r="B15" t="str">
            <v>PUNJAB NATIONAL BANK</v>
          </cell>
          <cell r="C15">
            <v>10</v>
          </cell>
          <cell r="D15">
            <v>10</v>
          </cell>
          <cell r="E15">
            <v>64</v>
          </cell>
          <cell r="F15">
            <v>10</v>
          </cell>
          <cell r="G15">
            <v>64</v>
          </cell>
          <cell r="H15">
            <v>10</v>
          </cell>
          <cell r="I15">
            <v>10</v>
          </cell>
          <cell r="J15">
            <v>64</v>
          </cell>
          <cell r="K15">
            <v>10</v>
          </cell>
          <cell r="L15">
            <v>64</v>
          </cell>
        </row>
        <row r="16">
          <cell r="B16" t="str">
            <v>PUNJAB AND SIND BANK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UNION BANK OF INDIA</v>
          </cell>
          <cell r="C17">
            <v>238</v>
          </cell>
          <cell r="D17">
            <v>238</v>
          </cell>
          <cell r="E17">
            <v>477.32</v>
          </cell>
          <cell r="F17">
            <v>238</v>
          </cell>
          <cell r="G17">
            <v>477.32</v>
          </cell>
          <cell r="H17">
            <v>238</v>
          </cell>
          <cell r="I17">
            <v>238</v>
          </cell>
          <cell r="J17">
            <v>477.32</v>
          </cell>
          <cell r="K17">
            <v>238</v>
          </cell>
          <cell r="L17">
            <v>477.32</v>
          </cell>
        </row>
        <row r="18">
          <cell r="B18" t="str">
            <v>UCO BANK</v>
          </cell>
          <cell r="C18">
            <v>5</v>
          </cell>
          <cell r="D18">
            <v>5</v>
          </cell>
          <cell r="E18">
            <v>7.5</v>
          </cell>
          <cell r="F18">
            <v>5</v>
          </cell>
          <cell r="G18">
            <v>7.5</v>
          </cell>
          <cell r="H18">
            <v>5</v>
          </cell>
          <cell r="I18">
            <v>5</v>
          </cell>
          <cell r="J18">
            <v>7.5</v>
          </cell>
          <cell r="K18">
            <v>5</v>
          </cell>
          <cell r="L18">
            <v>7.5</v>
          </cell>
        </row>
        <row r="32">
          <cell r="B32" t="str">
            <v>AXIS BANK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CSB BANK LIMITED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CITY UNION BANK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DCB BANK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DHANLAXMI BANK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FEDERAL BANK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HDFC BANK</v>
          </cell>
          <cell r="C38">
            <v>430</v>
          </cell>
          <cell r="D38">
            <v>430</v>
          </cell>
          <cell r="E38">
            <v>1554.73</v>
          </cell>
          <cell r="F38">
            <v>430</v>
          </cell>
          <cell r="G38">
            <v>1554.73</v>
          </cell>
          <cell r="H38">
            <v>430</v>
          </cell>
          <cell r="I38">
            <v>430</v>
          </cell>
          <cell r="J38">
            <v>1554.73</v>
          </cell>
          <cell r="K38">
            <v>430</v>
          </cell>
          <cell r="L38">
            <v>1554.73</v>
          </cell>
        </row>
        <row r="39">
          <cell r="B39" t="str">
            <v>ICICI BANK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IDBI BANK</v>
          </cell>
          <cell r="C40">
            <v>1</v>
          </cell>
          <cell r="D40">
            <v>1</v>
          </cell>
          <cell r="E40">
            <v>15</v>
          </cell>
          <cell r="F40">
            <v>0</v>
          </cell>
          <cell r="G40">
            <v>0</v>
          </cell>
          <cell r="H40">
            <v>1</v>
          </cell>
          <cell r="I40">
            <v>1</v>
          </cell>
          <cell r="J40">
            <v>15</v>
          </cell>
          <cell r="K40">
            <v>0</v>
          </cell>
          <cell r="L40">
            <v>0</v>
          </cell>
        </row>
        <row r="41">
          <cell r="B41" t="str">
            <v>IDFC FIRST BANK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B42" t="str">
            <v>INDUSIND BANK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B43" t="str">
            <v>J &amp; K BANK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KARNATAKA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KARUR VYSYA BANK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KOTAK MAHINDRA BANK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 t="str">
            <v>DBS BANK INDIA (E-LVB)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B48" t="str">
            <v>RBL BANK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B49" t="str">
            <v>SOUTH INDIAN BANK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B50" t="str">
            <v>TAMILNAD MERCANTILE BANK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B51" t="str">
            <v>YES BANK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BANDHAN BANK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SBM BANK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5"/>
  <sheetViews>
    <sheetView tabSelected="1" view="pageBreakPreview" topLeftCell="A10" zoomScale="80" zoomScaleNormal="80" zoomScaleSheetLayoutView="80" workbookViewId="0">
      <selection activeCell="V9" sqref="V9"/>
    </sheetView>
  </sheetViews>
  <sheetFormatPr defaultRowHeight="14.25" x14ac:dyDescent="0.2"/>
  <cols>
    <col min="1" max="1" width="6.5703125" style="23" bestFit="1" customWidth="1"/>
    <col min="2" max="2" width="31" style="23" customWidth="1"/>
    <col min="3" max="3" width="10.28515625" style="23" bestFit="1" customWidth="1"/>
    <col min="4" max="4" width="12.42578125" style="23" bestFit="1" customWidth="1"/>
    <col min="5" max="5" width="12.28515625" style="23" bestFit="1" customWidth="1"/>
    <col min="6" max="6" width="13" style="23" bestFit="1" customWidth="1"/>
    <col min="7" max="7" width="12.28515625" style="23" bestFit="1" customWidth="1"/>
    <col min="8" max="8" width="10.28515625" style="23" bestFit="1" customWidth="1"/>
    <col min="9" max="9" width="14.140625" style="23" bestFit="1" customWidth="1"/>
    <col min="10" max="10" width="12.28515625" style="23" bestFit="1" customWidth="1"/>
    <col min="11" max="11" width="13" style="23" bestFit="1" customWidth="1"/>
    <col min="12" max="12" width="12.28515625" style="23" bestFit="1" customWidth="1"/>
    <col min="13" max="13" width="12" style="23" bestFit="1" customWidth="1"/>
    <col min="14" max="14" width="14.28515625" style="23" bestFit="1" customWidth="1"/>
    <col min="15" max="15" width="12.28515625" style="23" bestFit="1" customWidth="1"/>
    <col min="16" max="16" width="13" style="23" bestFit="1" customWidth="1"/>
    <col min="17" max="17" width="12.28515625" style="23" bestFit="1" customWidth="1"/>
    <col min="18" max="18" width="12" style="23" bestFit="1" customWidth="1"/>
    <col min="19" max="19" width="14.28515625" style="23" bestFit="1" customWidth="1"/>
    <col min="20" max="20" width="12.28515625" style="23" bestFit="1" customWidth="1"/>
    <col min="21" max="21" width="13" style="23" bestFit="1" customWidth="1"/>
    <col min="22" max="22" width="12.28515625" style="23" bestFit="1" customWidth="1"/>
    <col min="23" max="16384" width="9.140625" style="23"/>
  </cols>
  <sheetData>
    <row r="1" spans="1:257" ht="35.25" x14ac:dyDescent="0.5">
      <c r="A1" s="37" t="s">
        <v>118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57" ht="23.25" customHeight="1" x14ac:dyDescent="0.35">
      <c r="A2" s="38" t="s">
        <v>106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57" ht="20.25" customHeight="1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17"/>
      <c r="P3" s="17"/>
      <c r="Q3" s="17"/>
      <c r="R3" s="17"/>
      <c r="S3" s="36" t="s">
        <v>47</v>
      </c>
      <c r="T3" s="36"/>
      <c r="U3" s="36"/>
      <c r="V3" s="36"/>
    </row>
    <row r="4" spans="1:257" ht="21" thickBot="1" x14ac:dyDescent="0.25">
      <c r="A4" s="39" t="s">
        <v>0</v>
      </c>
      <c r="B4" s="39" t="s">
        <v>1</v>
      </c>
      <c r="C4" s="42" t="s">
        <v>107</v>
      </c>
      <c r="D4" s="42"/>
      <c r="E4" s="42"/>
      <c r="F4" s="42"/>
      <c r="G4" s="42"/>
      <c r="H4" s="42"/>
      <c r="I4" s="42"/>
      <c r="J4" s="42"/>
      <c r="K4" s="43"/>
      <c r="L4" s="43"/>
      <c r="M4" s="39" t="s">
        <v>2</v>
      </c>
      <c r="N4" s="39"/>
      <c r="O4" s="39"/>
      <c r="P4" s="39"/>
      <c r="Q4" s="39"/>
      <c r="R4" s="39"/>
      <c r="S4" s="39"/>
      <c r="T4" s="39"/>
      <c r="U4" s="39"/>
      <c r="V4" s="39"/>
    </row>
    <row r="5" spans="1:257" s="24" customFormat="1" ht="51" customHeight="1" x14ac:dyDescent="0.25">
      <c r="A5" s="39"/>
      <c r="B5" s="39"/>
      <c r="C5" s="40" t="s">
        <v>91</v>
      </c>
      <c r="D5" s="41"/>
      <c r="E5" s="41"/>
      <c r="F5" s="40" t="s">
        <v>53</v>
      </c>
      <c r="G5" s="41"/>
      <c r="H5" s="40" t="s">
        <v>55</v>
      </c>
      <c r="I5" s="41"/>
      <c r="J5" s="41"/>
      <c r="K5" s="40" t="s">
        <v>54</v>
      </c>
      <c r="L5" s="41"/>
      <c r="M5" s="40" t="s">
        <v>94</v>
      </c>
      <c r="N5" s="41"/>
      <c r="O5" s="41"/>
      <c r="P5" s="40" t="s">
        <v>56</v>
      </c>
      <c r="Q5" s="41"/>
      <c r="R5" s="40" t="s">
        <v>96</v>
      </c>
      <c r="S5" s="41"/>
      <c r="T5" s="41"/>
      <c r="U5" s="40" t="s">
        <v>57</v>
      </c>
      <c r="V5" s="41"/>
    </row>
    <row r="6" spans="1:257" ht="18" x14ac:dyDescent="0.2">
      <c r="A6" s="39"/>
      <c r="B6" s="39"/>
      <c r="C6" s="52" t="s">
        <v>90</v>
      </c>
      <c r="D6" s="54"/>
      <c r="E6" s="53"/>
      <c r="F6" s="52"/>
      <c r="G6" s="53"/>
      <c r="H6" s="52" t="s">
        <v>88</v>
      </c>
      <c r="I6" s="54"/>
      <c r="J6" s="53"/>
      <c r="K6" s="52"/>
      <c r="L6" s="53"/>
      <c r="M6" s="52" t="s">
        <v>93</v>
      </c>
      <c r="N6" s="54"/>
      <c r="O6" s="53"/>
      <c r="P6" s="52"/>
      <c r="Q6" s="53"/>
      <c r="R6" s="52" t="s">
        <v>95</v>
      </c>
      <c r="S6" s="54"/>
      <c r="T6" s="53"/>
      <c r="U6" s="52"/>
      <c r="V6" s="53"/>
    </row>
    <row r="7" spans="1:257" ht="75.75" customHeight="1" x14ac:dyDescent="0.2">
      <c r="A7" s="39"/>
      <c r="B7" s="39"/>
      <c r="C7" s="5" t="s">
        <v>3</v>
      </c>
      <c r="D7" s="5" t="s">
        <v>4</v>
      </c>
      <c r="E7" s="5" t="s">
        <v>32</v>
      </c>
      <c r="F7" s="5" t="s">
        <v>92</v>
      </c>
      <c r="G7" s="5" t="s">
        <v>52</v>
      </c>
      <c r="H7" s="5" t="s">
        <v>3</v>
      </c>
      <c r="I7" s="5" t="s">
        <v>4</v>
      </c>
      <c r="J7" s="5" t="s">
        <v>32</v>
      </c>
      <c r="K7" s="5" t="s">
        <v>92</v>
      </c>
      <c r="L7" s="5" t="s">
        <v>52</v>
      </c>
      <c r="M7" s="5" t="s">
        <v>3</v>
      </c>
      <c r="N7" s="5" t="s">
        <v>4</v>
      </c>
      <c r="O7" s="5" t="s">
        <v>32</v>
      </c>
      <c r="P7" s="5" t="s">
        <v>92</v>
      </c>
      <c r="Q7" s="5" t="s">
        <v>52</v>
      </c>
      <c r="R7" s="5" t="s">
        <v>3</v>
      </c>
      <c r="S7" s="5" t="s">
        <v>4</v>
      </c>
      <c r="T7" s="5" t="s">
        <v>32</v>
      </c>
      <c r="U7" s="5" t="s">
        <v>92</v>
      </c>
      <c r="V7" s="5" t="s">
        <v>52</v>
      </c>
    </row>
    <row r="8" spans="1:257" ht="24.75" customHeight="1" x14ac:dyDescent="0.2">
      <c r="A8" s="25"/>
      <c r="B8" s="50" t="s">
        <v>58</v>
      </c>
      <c r="C8" s="51"/>
      <c r="D8" s="51"/>
      <c r="E8" s="51"/>
      <c r="F8" s="51"/>
      <c r="G8" s="51"/>
      <c r="H8" s="51"/>
      <c r="I8" s="51"/>
      <c r="J8" s="51"/>
      <c r="K8" s="7"/>
      <c r="L8" s="7"/>
      <c r="M8" s="7"/>
      <c r="N8" s="7"/>
      <c r="O8" s="7"/>
      <c r="P8" s="7"/>
      <c r="Q8" s="7"/>
      <c r="R8" s="7"/>
      <c r="S8" s="7"/>
      <c r="T8" s="7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</row>
    <row r="9" spans="1:257" s="26" customFormat="1" ht="19.5" customHeight="1" x14ac:dyDescent="0.25">
      <c r="A9" s="9">
        <v>1</v>
      </c>
      <c r="B9" s="10" t="s">
        <v>59</v>
      </c>
      <c r="C9" s="18">
        <v>1363</v>
      </c>
      <c r="D9" s="18">
        <v>4554</v>
      </c>
      <c r="E9" s="18">
        <v>350.4</v>
      </c>
      <c r="F9" s="18">
        <v>392</v>
      </c>
      <c r="G9" s="18">
        <v>843.05</v>
      </c>
      <c r="H9" s="18">
        <v>529</v>
      </c>
      <c r="I9" s="18">
        <v>4135</v>
      </c>
      <c r="J9" s="18">
        <v>68</v>
      </c>
      <c r="K9" s="18">
        <v>390</v>
      </c>
      <c r="L9" s="18">
        <v>841.5</v>
      </c>
      <c r="M9" s="18">
        <v>134722</v>
      </c>
      <c r="N9" s="18">
        <v>965747</v>
      </c>
      <c r="O9" s="18">
        <v>29834.06</v>
      </c>
      <c r="P9" s="18">
        <v>20671</v>
      </c>
      <c r="Q9" s="18">
        <v>60061.07</v>
      </c>
      <c r="R9" s="18">
        <v>129228</v>
      </c>
      <c r="S9" s="18">
        <v>604183</v>
      </c>
      <c r="T9" s="18">
        <v>27838.89</v>
      </c>
      <c r="U9" s="18">
        <v>32494</v>
      </c>
      <c r="V9" s="18">
        <v>58546.27</v>
      </c>
    </row>
    <row r="10" spans="1:257" s="26" customFormat="1" ht="19.5" customHeight="1" x14ac:dyDescent="0.25">
      <c r="A10" s="9">
        <v>2</v>
      </c>
      <c r="B10" s="10" t="s">
        <v>60</v>
      </c>
      <c r="C10" s="18">
        <v>93</v>
      </c>
      <c r="D10" s="18">
        <v>432</v>
      </c>
      <c r="E10" s="18">
        <v>72.02</v>
      </c>
      <c r="F10" s="18">
        <v>59</v>
      </c>
      <c r="G10" s="18">
        <v>459.7</v>
      </c>
      <c r="H10" s="18">
        <v>86</v>
      </c>
      <c r="I10" s="18">
        <v>420</v>
      </c>
      <c r="J10" s="18">
        <v>2.5299999999999998</v>
      </c>
      <c r="K10" s="18">
        <v>57</v>
      </c>
      <c r="L10" s="18">
        <v>256.5</v>
      </c>
      <c r="M10" s="18">
        <v>21272</v>
      </c>
      <c r="N10" s="18">
        <v>30754</v>
      </c>
      <c r="O10" s="18">
        <v>8380.44</v>
      </c>
      <c r="P10" s="18">
        <v>2599</v>
      </c>
      <c r="Q10" s="18">
        <v>5260.02</v>
      </c>
      <c r="R10" s="18">
        <v>16547</v>
      </c>
      <c r="S10" s="18">
        <v>27298</v>
      </c>
      <c r="T10" s="18">
        <v>3679.79</v>
      </c>
      <c r="U10" s="18">
        <v>2356</v>
      </c>
      <c r="V10" s="18">
        <v>3782.93</v>
      </c>
    </row>
    <row r="11" spans="1:257" s="26" customFormat="1" ht="15.75" x14ac:dyDescent="0.25">
      <c r="A11" s="9">
        <v>3</v>
      </c>
      <c r="B11" s="10" t="s">
        <v>61</v>
      </c>
      <c r="C11" s="18">
        <v>48</v>
      </c>
      <c r="D11" s="18">
        <v>330</v>
      </c>
      <c r="E11" s="18">
        <v>14.75</v>
      </c>
      <c r="F11" s="18">
        <v>0</v>
      </c>
      <c r="G11" s="18">
        <v>0</v>
      </c>
      <c r="H11" s="18">
        <v>5</v>
      </c>
      <c r="I11" s="18">
        <v>16</v>
      </c>
      <c r="J11" s="18">
        <v>0.92</v>
      </c>
      <c r="K11" s="18">
        <v>0</v>
      </c>
      <c r="L11" s="18">
        <v>0</v>
      </c>
      <c r="M11" s="18">
        <v>1075</v>
      </c>
      <c r="N11" s="18">
        <v>1075</v>
      </c>
      <c r="O11" s="18">
        <v>556.26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</row>
    <row r="12" spans="1:257" s="26" customFormat="1" ht="15.75" x14ac:dyDescent="0.25">
      <c r="A12" s="9">
        <v>4</v>
      </c>
      <c r="B12" s="10" t="s">
        <v>62</v>
      </c>
      <c r="C12" s="18">
        <v>3</v>
      </c>
      <c r="D12" s="18">
        <v>26</v>
      </c>
      <c r="E12" s="18">
        <v>0.82</v>
      </c>
      <c r="F12" s="18">
        <v>1</v>
      </c>
      <c r="G12" s="18">
        <v>1.2</v>
      </c>
      <c r="H12" s="18">
        <v>3</v>
      </c>
      <c r="I12" s="18">
        <v>26</v>
      </c>
      <c r="J12" s="18">
        <v>0.82</v>
      </c>
      <c r="K12" s="18">
        <v>1</v>
      </c>
      <c r="L12" s="18">
        <v>1.2</v>
      </c>
      <c r="M12" s="18">
        <v>2066</v>
      </c>
      <c r="N12" s="18">
        <v>20660</v>
      </c>
      <c r="O12" s="18">
        <v>557.28</v>
      </c>
      <c r="P12" s="18">
        <v>215</v>
      </c>
      <c r="Q12" s="18">
        <v>332</v>
      </c>
      <c r="R12" s="18">
        <v>2066</v>
      </c>
      <c r="S12" s="18">
        <v>20660</v>
      </c>
      <c r="T12" s="18">
        <v>557.28</v>
      </c>
      <c r="U12" s="18">
        <v>215</v>
      </c>
      <c r="V12" s="18">
        <v>332</v>
      </c>
    </row>
    <row r="13" spans="1:257" s="26" customFormat="1" ht="15.75" x14ac:dyDescent="0.25">
      <c r="A13" s="9">
        <v>5</v>
      </c>
      <c r="B13" s="10" t="s">
        <v>63</v>
      </c>
      <c r="C13" s="18">
        <v>32</v>
      </c>
      <c r="D13" s="18">
        <v>286</v>
      </c>
      <c r="E13" s="18">
        <v>2.5299999999999998</v>
      </c>
      <c r="F13" s="18">
        <v>0</v>
      </c>
      <c r="G13" s="18">
        <v>0</v>
      </c>
      <c r="H13" s="18">
        <v>32</v>
      </c>
      <c r="I13" s="18">
        <v>286</v>
      </c>
      <c r="J13" s="18">
        <v>2.5299999999999998</v>
      </c>
      <c r="K13" s="18">
        <v>0</v>
      </c>
      <c r="L13" s="18">
        <v>0</v>
      </c>
      <c r="M13" s="18">
        <v>5549</v>
      </c>
      <c r="N13" s="18">
        <v>41262</v>
      </c>
      <c r="O13" s="18">
        <v>2188.9899999999998</v>
      </c>
      <c r="P13" s="18">
        <v>965</v>
      </c>
      <c r="Q13" s="18">
        <v>4948.05</v>
      </c>
      <c r="R13" s="18">
        <v>5549</v>
      </c>
      <c r="S13" s="18">
        <v>41262</v>
      </c>
      <c r="T13" s="18">
        <v>2188.9899999999998</v>
      </c>
      <c r="U13" s="18">
        <v>965</v>
      </c>
      <c r="V13" s="18">
        <v>4948.05</v>
      </c>
    </row>
    <row r="14" spans="1:257" s="26" customFormat="1" ht="15.75" x14ac:dyDescent="0.25">
      <c r="A14" s="9">
        <v>6</v>
      </c>
      <c r="B14" s="10" t="s">
        <v>64</v>
      </c>
      <c r="C14" s="18">
        <v>14</v>
      </c>
      <c r="D14" s="18">
        <v>140</v>
      </c>
      <c r="E14" s="18">
        <v>0.28000000000000003</v>
      </c>
      <c r="F14" s="18">
        <v>0</v>
      </c>
      <c r="G14" s="18">
        <v>0</v>
      </c>
      <c r="H14" s="18">
        <v>14</v>
      </c>
      <c r="I14" s="18">
        <v>140</v>
      </c>
      <c r="J14" s="18">
        <v>0.28000000000000003</v>
      </c>
      <c r="K14" s="18">
        <v>0</v>
      </c>
      <c r="L14" s="18">
        <v>0</v>
      </c>
      <c r="M14" s="18">
        <v>14</v>
      </c>
      <c r="N14" s="18">
        <v>140</v>
      </c>
      <c r="O14" s="18">
        <v>0.28000000000000003</v>
      </c>
      <c r="P14" s="18">
        <v>0</v>
      </c>
      <c r="Q14" s="18">
        <v>0</v>
      </c>
      <c r="R14" s="18">
        <v>14</v>
      </c>
      <c r="S14" s="18">
        <v>140</v>
      </c>
      <c r="T14" s="18">
        <v>0.28000000000000003</v>
      </c>
      <c r="U14" s="18">
        <v>0</v>
      </c>
      <c r="V14" s="18">
        <v>0</v>
      </c>
    </row>
    <row r="15" spans="1:257" s="26" customFormat="1" ht="15.75" x14ac:dyDescent="0.25">
      <c r="A15" s="9">
        <v>7</v>
      </c>
      <c r="B15" s="10" t="s">
        <v>65</v>
      </c>
      <c r="C15" s="18">
        <v>97</v>
      </c>
      <c r="D15" s="18">
        <v>970</v>
      </c>
      <c r="E15" s="18">
        <v>6.85</v>
      </c>
      <c r="F15" s="18">
        <v>7</v>
      </c>
      <c r="G15" s="18">
        <v>10.199999999999999</v>
      </c>
      <c r="H15" s="18">
        <v>97</v>
      </c>
      <c r="I15" s="18">
        <v>970</v>
      </c>
      <c r="J15" s="18">
        <v>6.85</v>
      </c>
      <c r="K15" s="18">
        <v>7</v>
      </c>
      <c r="L15" s="18">
        <v>10.199999999999999</v>
      </c>
      <c r="M15" s="18">
        <v>97</v>
      </c>
      <c r="N15" s="18">
        <v>970</v>
      </c>
      <c r="O15" s="18">
        <v>6.85</v>
      </c>
      <c r="P15" s="18">
        <v>7</v>
      </c>
      <c r="Q15" s="18">
        <v>10.199999999999999</v>
      </c>
      <c r="R15" s="18">
        <v>97</v>
      </c>
      <c r="S15" s="18">
        <v>970</v>
      </c>
      <c r="T15" s="18">
        <v>6.85</v>
      </c>
      <c r="U15" s="18">
        <v>7</v>
      </c>
      <c r="V15" s="18">
        <v>10.199999999999999</v>
      </c>
    </row>
    <row r="16" spans="1:257" s="26" customFormat="1" ht="15.75" x14ac:dyDescent="0.25">
      <c r="A16" s="9">
        <v>8</v>
      </c>
      <c r="B16" s="10" t="s">
        <v>66</v>
      </c>
      <c r="C16" s="18">
        <v>24</v>
      </c>
      <c r="D16" s="18">
        <v>72</v>
      </c>
      <c r="E16" s="18">
        <v>0.18</v>
      </c>
      <c r="F16" s="18">
        <v>0</v>
      </c>
      <c r="G16" s="18">
        <v>0</v>
      </c>
      <c r="H16" s="18">
        <v>24</v>
      </c>
      <c r="I16" s="18">
        <v>72</v>
      </c>
      <c r="J16" s="18">
        <v>0.18</v>
      </c>
      <c r="K16" s="18">
        <v>0</v>
      </c>
      <c r="L16" s="18">
        <v>0</v>
      </c>
      <c r="M16" s="18">
        <v>3351</v>
      </c>
      <c r="N16" s="18">
        <v>12585</v>
      </c>
      <c r="O16" s="18">
        <v>1003.89</v>
      </c>
      <c r="P16" s="18">
        <v>406</v>
      </c>
      <c r="Q16" s="18">
        <v>171.86</v>
      </c>
      <c r="R16" s="18">
        <v>3351</v>
      </c>
      <c r="S16" s="18">
        <v>12585</v>
      </c>
      <c r="T16" s="18">
        <v>1003.89</v>
      </c>
      <c r="U16" s="18">
        <v>406</v>
      </c>
      <c r="V16" s="18">
        <v>171.86</v>
      </c>
    </row>
    <row r="17" spans="1:22" s="26" customFormat="1" ht="15.75" x14ac:dyDescent="0.25">
      <c r="A17" s="9">
        <v>9</v>
      </c>
      <c r="B17" s="10" t="s">
        <v>67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</row>
    <row r="18" spans="1:22" s="26" customFormat="1" ht="15.75" x14ac:dyDescent="0.25">
      <c r="A18" s="9">
        <v>10</v>
      </c>
      <c r="B18" s="10" t="s">
        <v>68</v>
      </c>
      <c r="C18" s="18">
        <v>31</v>
      </c>
      <c r="D18" s="18">
        <v>310</v>
      </c>
      <c r="E18" s="18">
        <v>1.3</v>
      </c>
      <c r="F18" s="18">
        <v>0</v>
      </c>
      <c r="G18" s="18">
        <v>0</v>
      </c>
      <c r="H18" s="18">
        <v>31</v>
      </c>
      <c r="I18" s="18">
        <v>310</v>
      </c>
      <c r="J18" s="18">
        <v>1.3</v>
      </c>
      <c r="K18" s="18">
        <v>0</v>
      </c>
      <c r="L18" s="18">
        <v>0</v>
      </c>
      <c r="M18" s="18">
        <v>16175</v>
      </c>
      <c r="N18" s="18">
        <v>161750</v>
      </c>
      <c r="O18" s="18">
        <v>2609.65</v>
      </c>
      <c r="P18" s="18">
        <v>1230</v>
      </c>
      <c r="Q18" s="18">
        <v>1605.91</v>
      </c>
      <c r="R18" s="18">
        <v>16175</v>
      </c>
      <c r="S18" s="18">
        <v>161750</v>
      </c>
      <c r="T18" s="18">
        <v>2609.65</v>
      </c>
      <c r="U18" s="18">
        <v>1230</v>
      </c>
      <c r="V18" s="18">
        <v>1605.91</v>
      </c>
    </row>
    <row r="19" spans="1:22" s="26" customFormat="1" ht="15.75" x14ac:dyDescent="0.25">
      <c r="A19" s="9">
        <v>11</v>
      </c>
      <c r="B19" s="11" t="s">
        <v>69</v>
      </c>
      <c r="C19" s="18">
        <v>4</v>
      </c>
      <c r="D19" s="18">
        <v>40</v>
      </c>
      <c r="E19" s="18">
        <v>0.12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2281</v>
      </c>
      <c r="N19" s="18">
        <v>22810</v>
      </c>
      <c r="O19" s="18">
        <v>340.53</v>
      </c>
      <c r="P19" s="18">
        <v>0</v>
      </c>
      <c r="Q19" s="18">
        <v>0</v>
      </c>
      <c r="R19" s="18">
        <v>2281</v>
      </c>
      <c r="S19" s="18">
        <v>22810</v>
      </c>
      <c r="T19" s="18">
        <v>340.53</v>
      </c>
      <c r="U19" s="18">
        <v>5</v>
      </c>
      <c r="V19" s="18">
        <v>1.9</v>
      </c>
    </row>
    <row r="20" spans="1:22" s="26" customFormat="1" ht="15.75" x14ac:dyDescent="0.25">
      <c r="A20" s="9">
        <v>12</v>
      </c>
      <c r="B20" s="11" t="s">
        <v>70</v>
      </c>
      <c r="C20" s="18">
        <v>240</v>
      </c>
      <c r="D20" s="18">
        <v>2400</v>
      </c>
      <c r="E20" s="18">
        <v>6.04</v>
      </c>
      <c r="F20" s="18">
        <v>0</v>
      </c>
      <c r="G20" s="18">
        <v>0</v>
      </c>
      <c r="H20" s="18">
        <v>240</v>
      </c>
      <c r="I20" s="18">
        <v>2400</v>
      </c>
      <c r="J20" s="18">
        <v>6.04</v>
      </c>
      <c r="K20" s="18">
        <v>0</v>
      </c>
      <c r="L20" s="18">
        <v>0</v>
      </c>
      <c r="M20" s="18">
        <v>25038</v>
      </c>
      <c r="N20" s="18">
        <v>250380</v>
      </c>
      <c r="O20" s="18">
        <v>7831.02</v>
      </c>
      <c r="P20" s="18">
        <v>3360</v>
      </c>
      <c r="Q20" s="18">
        <v>5113.3599999999997</v>
      </c>
      <c r="R20" s="18">
        <v>25038</v>
      </c>
      <c r="S20" s="18">
        <v>250380</v>
      </c>
      <c r="T20" s="18">
        <v>7831.02</v>
      </c>
      <c r="U20" s="18">
        <v>3360</v>
      </c>
      <c r="V20" s="18">
        <v>5113.3599999999997</v>
      </c>
    </row>
    <row r="21" spans="1:22" s="27" customFormat="1" ht="16.5" x14ac:dyDescent="0.25">
      <c r="A21" s="44" t="s">
        <v>82</v>
      </c>
      <c r="B21" s="45"/>
      <c r="C21" s="18">
        <f t="shared" ref="C21:V21" si="0">SUM(C9:C20)</f>
        <v>1949</v>
      </c>
      <c r="D21" s="18">
        <f t="shared" si="0"/>
        <v>9560</v>
      </c>
      <c r="E21" s="18">
        <f t="shared" si="0"/>
        <v>455.28999999999996</v>
      </c>
      <c r="F21" s="18">
        <f t="shared" si="0"/>
        <v>459</v>
      </c>
      <c r="G21" s="18">
        <f t="shared" si="0"/>
        <v>1314.15</v>
      </c>
      <c r="H21" s="18">
        <f t="shared" si="0"/>
        <v>1061</v>
      </c>
      <c r="I21" s="18">
        <f t="shared" si="0"/>
        <v>8775</v>
      </c>
      <c r="J21" s="18">
        <f t="shared" si="0"/>
        <v>89.45</v>
      </c>
      <c r="K21" s="18">
        <f t="shared" si="0"/>
        <v>455</v>
      </c>
      <c r="L21" s="18">
        <f t="shared" si="0"/>
        <v>1109.4000000000001</v>
      </c>
      <c r="M21" s="18">
        <f t="shared" si="0"/>
        <v>211640</v>
      </c>
      <c r="N21" s="18">
        <f t="shared" si="0"/>
        <v>1508133</v>
      </c>
      <c r="O21" s="18">
        <f t="shared" si="0"/>
        <v>53309.25</v>
      </c>
      <c r="P21" s="18">
        <f t="shared" si="0"/>
        <v>29453</v>
      </c>
      <c r="Q21" s="18">
        <f t="shared" si="0"/>
        <v>77502.47</v>
      </c>
      <c r="R21" s="18">
        <f t="shared" si="0"/>
        <v>200346</v>
      </c>
      <c r="S21" s="18">
        <f t="shared" si="0"/>
        <v>1142038</v>
      </c>
      <c r="T21" s="18">
        <f t="shared" si="0"/>
        <v>46057.17</v>
      </c>
      <c r="U21" s="18">
        <f t="shared" si="0"/>
        <v>41038</v>
      </c>
      <c r="V21" s="18">
        <f t="shared" si="0"/>
        <v>74512.479999999996</v>
      </c>
    </row>
    <row r="22" spans="1:22" s="1" customFormat="1" ht="20.25" x14ac:dyDescent="0.3">
      <c r="A22" s="11"/>
      <c r="B22" s="49" t="s">
        <v>71</v>
      </c>
      <c r="C22" s="49"/>
      <c r="D22" s="49"/>
      <c r="E22" s="49"/>
      <c r="F22" s="49"/>
      <c r="G22" s="49"/>
      <c r="H22" s="49"/>
      <c r="I22" s="49"/>
      <c r="J22" s="49"/>
      <c r="K22" s="28"/>
      <c r="L22" s="28"/>
      <c r="M22" s="49"/>
      <c r="N22" s="49"/>
      <c r="O22" s="49"/>
      <c r="P22" s="49"/>
      <c r="Q22" s="49"/>
      <c r="R22" s="49"/>
      <c r="S22" s="49"/>
      <c r="T22" s="49"/>
      <c r="U22" s="29"/>
      <c r="V22" s="16"/>
    </row>
    <row r="23" spans="1:22" s="26" customFormat="1" ht="15.75" x14ac:dyDescent="0.25">
      <c r="A23" s="9">
        <v>13</v>
      </c>
      <c r="B23" s="11" t="s">
        <v>6</v>
      </c>
      <c r="C23" s="18">
        <v>1354</v>
      </c>
      <c r="D23" s="18">
        <v>14418</v>
      </c>
      <c r="E23" s="18">
        <v>141.32</v>
      </c>
      <c r="F23" s="18">
        <v>3</v>
      </c>
      <c r="G23" s="18">
        <v>3</v>
      </c>
      <c r="H23" s="18">
        <v>479</v>
      </c>
      <c r="I23" s="18">
        <v>5153</v>
      </c>
      <c r="J23" s="18">
        <v>26.53</v>
      </c>
      <c r="K23" s="18">
        <v>3</v>
      </c>
      <c r="L23" s="18">
        <v>3</v>
      </c>
      <c r="M23" s="18">
        <v>69873</v>
      </c>
      <c r="N23" s="18">
        <v>777500</v>
      </c>
      <c r="O23" s="18">
        <v>10670.66</v>
      </c>
      <c r="P23" s="18">
        <v>12849</v>
      </c>
      <c r="Q23" s="18">
        <v>7296.5</v>
      </c>
      <c r="R23" s="18">
        <v>66903</v>
      </c>
      <c r="S23" s="18">
        <v>658691</v>
      </c>
      <c r="T23" s="18">
        <v>9212.93</v>
      </c>
      <c r="U23" s="18">
        <v>389</v>
      </c>
      <c r="V23" s="18">
        <v>521</v>
      </c>
    </row>
    <row r="24" spans="1:22" s="26" customFormat="1" ht="15" hidden="1" customHeight="1" x14ac:dyDescent="0.25">
      <c r="A24" s="9">
        <v>14</v>
      </c>
      <c r="B24" s="11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</row>
    <row r="25" spans="1:22" s="26" customFormat="1" ht="15.75" x14ac:dyDescent="0.25">
      <c r="A25" s="9">
        <v>14</v>
      </c>
      <c r="B25" s="11" t="s">
        <v>8</v>
      </c>
      <c r="C25" s="18">
        <v>1</v>
      </c>
      <c r="D25" s="18">
        <v>10</v>
      </c>
      <c r="E25" s="18">
        <v>0.08</v>
      </c>
      <c r="F25" s="18">
        <v>0</v>
      </c>
      <c r="G25" s="18">
        <v>0</v>
      </c>
      <c r="H25" s="18">
        <v>1</v>
      </c>
      <c r="I25" s="18">
        <v>10</v>
      </c>
      <c r="J25" s="18">
        <v>0.08</v>
      </c>
      <c r="K25" s="18">
        <v>0</v>
      </c>
      <c r="L25" s="18">
        <v>0</v>
      </c>
      <c r="M25" s="18">
        <v>449</v>
      </c>
      <c r="N25" s="18">
        <v>4490</v>
      </c>
      <c r="O25" s="18">
        <v>67.84</v>
      </c>
      <c r="P25" s="18">
        <v>0</v>
      </c>
      <c r="Q25" s="18">
        <v>0</v>
      </c>
      <c r="R25" s="18">
        <v>418</v>
      </c>
      <c r="S25" s="18">
        <v>4180</v>
      </c>
      <c r="T25" s="18">
        <v>66.83</v>
      </c>
      <c r="U25" s="18">
        <v>0</v>
      </c>
      <c r="V25" s="18">
        <v>0</v>
      </c>
    </row>
    <row r="26" spans="1:22" s="27" customFormat="1" ht="16.5" x14ac:dyDescent="0.25">
      <c r="A26" s="44" t="s">
        <v>82</v>
      </c>
      <c r="B26" s="45"/>
      <c r="C26" s="18">
        <f t="shared" ref="C26:V26" si="1">SUM(C23:C25)</f>
        <v>1355</v>
      </c>
      <c r="D26" s="18">
        <f t="shared" si="1"/>
        <v>14428</v>
      </c>
      <c r="E26" s="18">
        <f t="shared" si="1"/>
        <v>141.4</v>
      </c>
      <c r="F26" s="18">
        <f t="shared" si="1"/>
        <v>3</v>
      </c>
      <c r="G26" s="18">
        <f t="shared" si="1"/>
        <v>3</v>
      </c>
      <c r="H26" s="18">
        <f t="shared" si="1"/>
        <v>480</v>
      </c>
      <c r="I26" s="18">
        <f t="shared" si="1"/>
        <v>5163</v>
      </c>
      <c r="J26" s="18">
        <f t="shared" si="1"/>
        <v>26.61</v>
      </c>
      <c r="K26" s="18">
        <f t="shared" si="1"/>
        <v>3</v>
      </c>
      <c r="L26" s="18">
        <f t="shared" si="1"/>
        <v>3</v>
      </c>
      <c r="M26" s="18">
        <f t="shared" si="1"/>
        <v>70322</v>
      </c>
      <c r="N26" s="18">
        <f t="shared" si="1"/>
        <v>781990</v>
      </c>
      <c r="O26" s="18">
        <f t="shared" si="1"/>
        <v>10738.5</v>
      </c>
      <c r="P26" s="18">
        <f t="shared" si="1"/>
        <v>12849</v>
      </c>
      <c r="Q26" s="18">
        <f t="shared" si="1"/>
        <v>7296.5</v>
      </c>
      <c r="R26" s="18">
        <f t="shared" si="1"/>
        <v>67321</v>
      </c>
      <c r="S26" s="18">
        <f t="shared" si="1"/>
        <v>662871</v>
      </c>
      <c r="T26" s="18">
        <f t="shared" si="1"/>
        <v>9279.76</v>
      </c>
      <c r="U26" s="18">
        <f t="shared" si="1"/>
        <v>389</v>
      </c>
      <c r="V26" s="18">
        <f t="shared" si="1"/>
        <v>521</v>
      </c>
    </row>
    <row r="27" spans="1:22" s="1" customFormat="1" ht="20.25" x14ac:dyDescent="0.3">
      <c r="A27" s="11"/>
      <c r="B27" s="49" t="s">
        <v>85</v>
      </c>
      <c r="C27" s="49"/>
      <c r="D27" s="49"/>
      <c r="E27" s="49"/>
      <c r="F27" s="49"/>
      <c r="G27" s="49"/>
      <c r="H27" s="49"/>
      <c r="I27" s="49"/>
      <c r="J27" s="49"/>
      <c r="K27" s="28"/>
      <c r="L27" s="28"/>
      <c r="M27" s="49"/>
      <c r="N27" s="49"/>
      <c r="O27" s="49"/>
      <c r="P27" s="49"/>
      <c r="Q27" s="49"/>
      <c r="R27" s="49"/>
      <c r="S27" s="49"/>
      <c r="T27" s="49"/>
      <c r="U27" s="29"/>
      <c r="V27" s="16"/>
    </row>
    <row r="28" spans="1:22" s="26" customFormat="1" ht="15.75" x14ac:dyDescent="0.25">
      <c r="A28" s="9">
        <v>15</v>
      </c>
      <c r="B28" s="11" t="s">
        <v>84</v>
      </c>
      <c r="C28" s="18">
        <v>950</v>
      </c>
      <c r="D28" s="18">
        <v>9500</v>
      </c>
      <c r="E28" s="18">
        <v>33.130000000000003</v>
      </c>
      <c r="F28" s="18">
        <v>377</v>
      </c>
      <c r="G28" s="18">
        <v>1792.05</v>
      </c>
      <c r="H28" s="18">
        <v>950</v>
      </c>
      <c r="I28" s="18">
        <v>9500</v>
      </c>
      <c r="J28" s="18">
        <v>33.130000000000003</v>
      </c>
      <c r="K28" s="18">
        <v>377</v>
      </c>
      <c r="L28" s="18">
        <v>1792.05</v>
      </c>
      <c r="M28" s="18">
        <v>66146</v>
      </c>
      <c r="N28" s="18">
        <v>661460</v>
      </c>
      <c r="O28" s="18">
        <v>26913.75</v>
      </c>
      <c r="P28" s="18">
        <v>17207</v>
      </c>
      <c r="Q28" s="18">
        <v>58153.94</v>
      </c>
      <c r="R28" s="18">
        <v>66146</v>
      </c>
      <c r="S28" s="18">
        <v>661460</v>
      </c>
      <c r="T28" s="18">
        <v>26913.75</v>
      </c>
      <c r="U28" s="18">
        <v>17207</v>
      </c>
      <c r="V28" s="18">
        <v>58153.94</v>
      </c>
    </row>
    <row r="29" spans="1:22" s="27" customFormat="1" ht="16.5" x14ac:dyDescent="0.25">
      <c r="A29" s="44" t="s">
        <v>82</v>
      </c>
      <c r="B29" s="45"/>
      <c r="C29" s="18">
        <f t="shared" ref="C29:V29" si="2">SUM(C28:C28)</f>
        <v>950</v>
      </c>
      <c r="D29" s="18">
        <f t="shared" si="2"/>
        <v>9500</v>
      </c>
      <c r="E29" s="18">
        <f t="shared" si="2"/>
        <v>33.130000000000003</v>
      </c>
      <c r="F29" s="18">
        <f t="shared" si="2"/>
        <v>377</v>
      </c>
      <c r="G29" s="18">
        <f t="shared" si="2"/>
        <v>1792.05</v>
      </c>
      <c r="H29" s="18">
        <f t="shared" si="2"/>
        <v>950</v>
      </c>
      <c r="I29" s="18">
        <f t="shared" si="2"/>
        <v>9500</v>
      </c>
      <c r="J29" s="18">
        <f t="shared" si="2"/>
        <v>33.130000000000003</v>
      </c>
      <c r="K29" s="18">
        <f t="shared" si="2"/>
        <v>377</v>
      </c>
      <c r="L29" s="18">
        <f t="shared" si="2"/>
        <v>1792.05</v>
      </c>
      <c r="M29" s="18">
        <f t="shared" si="2"/>
        <v>66146</v>
      </c>
      <c r="N29" s="18">
        <f t="shared" si="2"/>
        <v>661460</v>
      </c>
      <c r="O29" s="18">
        <f t="shared" si="2"/>
        <v>26913.75</v>
      </c>
      <c r="P29" s="18">
        <f t="shared" si="2"/>
        <v>17207</v>
      </c>
      <c r="Q29" s="18">
        <f t="shared" si="2"/>
        <v>58153.94</v>
      </c>
      <c r="R29" s="18">
        <f t="shared" si="2"/>
        <v>66146</v>
      </c>
      <c r="S29" s="18">
        <f t="shared" si="2"/>
        <v>661460</v>
      </c>
      <c r="T29" s="18">
        <f t="shared" si="2"/>
        <v>26913.75</v>
      </c>
      <c r="U29" s="18">
        <f t="shared" si="2"/>
        <v>17207</v>
      </c>
      <c r="V29" s="18">
        <f t="shared" si="2"/>
        <v>58153.94</v>
      </c>
    </row>
    <row r="30" spans="1:22" s="1" customFormat="1" ht="20.25" x14ac:dyDescent="0.3">
      <c r="A30" s="11"/>
      <c r="B30" s="49" t="s">
        <v>72</v>
      </c>
      <c r="C30" s="49"/>
      <c r="D30" s="49"/>
      <c r="E30" s="49"/>
      <c r="F30" s="49"/>
      <c r="G30" s="49"/>
      <c r="H30" s="49"/>
      <c r="I30" s="49"/>
      <c r="J30" s="49"/>
      <c r="K30" s="28"/>
      <c r="L30" s="28"/>
      <c r="M30" s="49"/>
      <c r="N30" s="49"/>
      <c r="O30" s="49"/>
      <c r="P30" s="49"/>
      <c r="Q30" s="49"/>
      <c r="R30" s="49"/>
      <c r="S30" s="49"/>
      <c r="T30" s="49"/>
      <c r="U30" s="29"/>
      <c r="V30" s="16"/>
    </row>
    <row r="31" spans="1:22" s="26" customFormat="1" ht="15" hidden="1" customHeight="1" x14ac:dyDescent="0.25">
      <c r="A31" s="11">
        <v>18</v>
      </c>
      <c r="B31" s="11" t="s">
        <v>9</v>
      </c>
      <c r="C31" s="18" cm="1">
        <f t="array" ref="C31:V31">_xlfn.XLOOKUP(B31,[1]Bank!$B$32:$B$53,[1]Bank!$C$32:$V$53,0,0)</f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6">
        <v>0</v>
      </c>
      <c r="V31" s="16">
        <v>0</v>
      </c>
    </row>
    <row r="32" spans="1:22" s="26" customFormat="1" ht="15" hidden="1" customHeight="1" x14ac:dyDescent="0.25">
      <c r="A32" s="11">
        <v>19</v>
      </c>
      <c r="B32" s="11" t="s">
        <v>10</v>
      </c>
      <c r="C32" s="18" cm="1">
        <f t="array" ref="C32:V32">_xlfn.XLOOKUP(B32,[1]Bank!$B$32:$B$53,[1]Bank!$C$32:$V$53,0,0)</f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6">
        <v>0</v>
      </c>
      <c r="V32" s="16">
        <v>0</v>
      </c>
    </row>
    <row r="33" spans="1:22" s="26" customFormat="1" ht="15" hidden="1" customHeight="1" x14ac:dyDescent="0.25">
      <c r="A33" s="11">
        <v>20</v>
      </c>
      <c r="B33" s="11" t="s">
        <v>11</v>
      </c>
      <c r="C33" s="18" cm="1">
        <f t="array" ref="C33:V33">_xlfn.XLOOKUP(B33,[1]Bank!$B$32:$B$53,[1]Bank!$C$32:$V$53,0,0)</f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6">
        <v>0</v>
      </c>
      <c r="V33" s="16">
        <v>0</v>
      </c>
    </row>
    <row r="34" spans="1:22" s="26" customFormat="1" ht="15" hidden="1" customHeight="1" x14ac:dyDescent="0.25">
      <c r="A34" s="11">
        <v>21</v>
      </c>
      <c r="B34" s="11" t="s">
        <v>12</v>
      </c>
      <c r="C34" s="18" cm="1">
        <f t="array" ref="C34:V34">_xlfn.XLOOKUP(B34,[1]Bank!$B$32:$B$53,[1]Bank!$C$32:$V$53,0,0)</f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6">
        <v>0</v>
      </c>
      <c r="V34" s="16">
        <v>0</v>
      </c>
    </row>
    <row r="35" spans="1:22" s="26" customFormat="1" ht="15" hidden="1" customHeight="1" x14ac:dyDescent="0.25">
      <c r="A35" s="11">
        <v>22</v>
      </c>
      <c r="B35" s="11" t="s">
        <v>13</v>
      </c>
      <c r="C35" s="18" cm="1">
        <f t="array" ref="C35:V35">_xlfn.XLOOKUP(B35,[1]Bank!$B$32:$B$53,[1]Bank!$C$32:$V$53,0,0)</f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6">
        <v>0</v>
      </c>
      <c r="V35" s="16">
        <v>0</v>
      </c>
    </row>
    <row r="36" spans="1:22" s="26" customFormat="1" ht="15" hidden="1" customHeight="1" x14ac:dyDescent="0.25">
      <c r="A36" s="11">
        <v>23</v>
      </c>
      <c r="B36" s="11" t="s">
        <v>14</v>
      </c>
      <c r="C36" s="18" cm="1">
        <f t="array" ref="C36:V36">_xlfn.XLOOKUP(B36,[1]Bank!$B$32:$B$53,[1]Bank!$C$32:$V$53,0,0)</f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6">
        <v>0</v>
      </c>
      <c r="V36" s="16">
        <v>0</v>
      </c>
    </row>
    <row r="37" spans="1:22" s="26" customFormat="1" ht="15.75" x14ac:dyDescent="0.25">
      <c r="A37" s="9">
        <v>16</v>
      </c>
      <c r="B37" s="11" t="s">
        <v>73</v>
      </c>
      <c r="C37" s="18" cm="1">
        <f t="array" ref="C37:V37">_xlfn.XLOOKUP(B37,[1]Bank!$B$32:$B$53,[1]Bank!$C$32:$V$53,0,0)</f>
        <v>174</v>
      </c>
      <c r="D37" s="18">
        <v>1752</v>
      </c>
      <c r="E37" s="18">
        <v>22.03</v>
      </c>
      <c r="F37" s="18">
        <v>0</v>
      </c>
      <c r="G37" s="18">
        <v>0</v>
      </c>
      <c r="H37" s="18">
        <v>174</v>
      </c>
      <c r="I37" s="18">
        <v>1752</v>
      </c>
      <c r="J37" s="18">
        <v>22.03</v>
      </c>
      <c r="K37" s="18">
        <v>0</v>
      </c>
      <c r="L37" s="18">
        <v>0</v>
      </c>
      <c r="M37" s="18">
        <v>174</v>
      </c>
      <c r="N37" s="18">
        <v>1752</v>
      </c>
      <c r="O37" s="18">
        <v>22.03</v>
      </c>
      <c r="P37" s="18">
        <v>0</v>
      </c>
      <c r="Q37" s="18">
        <v>0</v>
      </c>
      <c r="R37" s="18">
        <v>174</v>
      </c>
      <c r="S37" s="18">
        <v>1752</v>
      </c>
      <c r="T37" s="18">
        <v>22.03</v>
      </c>
      <c r="U37" s="18">
        <v>0</v>
      </c>
      <c r="V37" s="18">
        <v>0</v>
      </c>
    </row>
    <row r="38" spans="1:22" s="26" customFormat="1" ht="15" customHeight="1" x14ac:dyDescent="0.25">
      <c r="A38" s="9">
        <v>17</v>
      </c>
      <c r="B38" s="11" t="s">
        <v>15</v>
      </c>
      <c r="C38" s="18" cm="1">
        <f t="array" ref="C38:V38">_xlfn.XLOOKUP(B38,[1]Bank!$B$32:$B$53,[1]Bank!$C$32:$V$53,0,0)</f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</row>
    <row r="39" spans="1:22" s="26" customFormat="1" ht="16.5" customHeight="1" x14ac:dyDescent="0.25">
      <c r="A39" s="9">
        <v>18</v>
      </c>
      <c r="B39" s="11" t="s">
        <v>74</v>
      </c>
      <c r="C39" s="18" cm="1">
        <f t="array" ref="C39:V39">_xlfn.XLOOKUP(B39,[1]Bank!$B$32:$B$53,[1]Bank!$C$32:$V$53,0,0)</f>
        <v>1</v>
      </c>
      <c r="D39" s="18">
        <v>0</v>
      </c>
      <c r="E39" s="18">
        <v>0</v>
      </c>
      <c r="F39" s="18">
        <v>1</v>
      </c>
      <c r="G39" s="18">
        <v>15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310</v>
      </c>
      <c r="N39" s="18">
        <v>0</v>
      </c>
      <c r="O39" s="18">
        <v>1.53</v>
      </c>
      <c r="P39" s="18">
        <v>8</v>
      </c>
      <c r="Q39" s="18">
        <v>67.5</v>
      </c>
      <c r="R39" s="18">
        <v>310</v>
      </c>
      <c r="S39" s="18">
        <v>0</v>
      </c>
      <c r="T39" s="18">
        <v>1.53</v>
      </c>
      <c r="U39" s="18">
        <v>7</v>
      </c>
      <c r="V39" s="18">
        <v>52.5</v>
      </c>
    </row>
    <row r="40" spans="1:22" s="26" customFormat="1" ht="15" hidden="1" customHeight="1" x14ac:dyDescent="0.25">
      <c r="A40" s="9">
        <v>27</v>
      </c>
      <c r="B40" s="11" t="s">
        <v>16</v>
      </c>
      <c r="C40" s="18" cm="1">
        <f t="array" ref="C40:V40">_xlfn.XLOOKUP(B40,[1]Bank!$B$32:$B$53,[1]Bank!$C$32:$V$53,0,0)</f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</row>
    <row r="41" spans="1:22" s="26" customFormat="1" ht="15" hidden="1" customHeight="1" x14ac:dyDescent="0.25">
      <c r="A41" s="9">
        <v>28</v>
      </c>
      <c r="B41" s="11" t="s">
        <v>17</v>
      </c>
      <c r="C41" s="18" cm="1">
        <f t="array" ref="C41:V41">_xlfn.XLOOKUP(B41,[1]Bank!$B$32:$B$53,[1]Bank!$C$32:$V$53,0,0)</f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</row>
    <row r="42" spans="1:22" s="26" customFormat="1" ht="15.75" hidden="1" x14ac:dyDescent="0.25">
      <c r="A42" s="9">
        <v>18</v>
      </c>
      <c r="B42" s="11" t="s">
        <v>75</v>
      </c>
      <c r="C42" s="18" cm="1">
        <f t="array" ref="C42:V42">_xlfn.XLOOKUP(B42,[1]Bank!$B$32:$B$53,[1]Bank!$C$32:$V$53,0,0)</f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</row>
    <row r="43" spans="1:22" s="26" customFormat="1" ht="15.75" hidden="1" x14ac:dyDescent="0.25">
      <c r="A43" s="9">
        <v>19</v>
      </c>
      <c r="B43" s="11" t="s">
        <v>76</v>
      </c>
      <c r="C43" s="18" cm="1">
        <f t="array" ref="C43:V43">_xlfn.XLOOKUP(B43,[1]Bank!$B$32:$B$53,[1]Bank!$C$32:$V$53,0,0)</f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</row>
    <row r="44" spans="1:22" s="26" customFormat="1" ht="15" hidden="1" customHeight="1" x14ac:dyDescent="0.25">
      <c r="A44" s="11">
        <v>31</v>
      </c>
      <c r="B44" s="11" t="s">
        <v>18</v>
      </c>
      <c r="C44" s="18" cm="1">
        <f t="array" ref="C44">_xlfn.XLOOKUP(B44,[1]Bank!$B$32:$B$53,[1]Bank!$C$32:$V$53,0,0)</f>
        <v>0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s="26" customFormat="1" ht="15" hidden="1" customHeight="1" x14ac:dyDescent="0.25">
      <c r="A45" s="11">
        <v>32</v>
      </c>
      <c r="B45" s="11" t="s">
        <v>19</v>
      </c>
      <c r="C45" s="18" cm="1">
        <f t="array" ref="C45:V45">_xlfn.XLOOKUP(B45,[1]Bank!$B$32:$B$53,[1]Bank!$C$32:$V$53,0,0)</f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</row>
    <row r="46" spans="1:22" s="26" customFormat="1" ht="15" hidden="1" customHeight="1" x14ac:dyDescent="0.25">
      <c r="A46" s="11">
        <v>33</v>
      </c>
      <c r="B46" s="11" t="s">
        <v>20</v>
      </c>
      <c r="C46" s="18" cm="1">
        <f t="array" ref="C46">_xlfn.XLOOKUP(B46,[1]Bank!$B$32:$B$53,[1]Bank!$C$32:$V$53,0,0)</f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s="26" customFormat="1" ht="15" hidden="1" customHeight="1" x14ac:dyDescent="0.25">
      <c r="A47" s="11">
        <v>34</v>
      </c>
      <c r="B47" s="11" t="s">
        <v>21</v>
      </c>
      <c r="C47" s="18" cm="1">
        <f t="array" ref="C47:V47">_xlfn.XLOOKUP(B47,[1]Bank!$B$32:$B$53,[1]Bank!$C$32:$V$53,0,0)</f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</row>
    <row r="48" spans="1:22" s="26" customFormat="1" ht="15.75" hidden="1" x14ac:dyDescent="0.25">
      <c r="A48" s="14">
        <v>20</v>
      </c>
      <c r="B48" s="11" t="s">
        <v>77</v>
      </c>
      <c r="C48" s="18" cm="1">
        <f t="array" ref="C48:V48">_xlfn.XLOOKUP(B48,[1]Bank!$B$32:$B$53,[1]Bank!$C$32:$V$53,0,0)</f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  <c r="N48" s="18">
        <v>0</v>
      </c>
      <c r="O48" s="18">
        <v>0.08</v>
      </c>
      <c r="P48" s="18">
        <v>0</v>
      </c>
      <c r="Q48" s="18">
        <v>0</v>
      </c>
      <c r="R48" s="18">
        <v>1</v>
      </c>
      <c r="S48" s="18">
        <v>0</v>
      </c>
      <c r="T48" s="18">
        <v>0.08</v>
      </c>
      <c r="U48" s="18">
        <v>0</v>
      </c>
      <c r="V48" s="18">
        <v>0</v>
      </c>
    </row>
    <row r="49" spans="1:22" s="26" customFormat="1" ht="15" hidden="1" customHeight="1" x14ac:dyDescent="0.25">
      <c r="A49" s="11">
        <v>36</v>
      </c>
      <c r="B49" s="11" t="s">
        <v>22</v>
      </c>
      <c r="C49" s="18">
        <v>0</v>
      </c>
      <c r="D49" s="18">
        <v>0</v>
      </c>
      <c r="E49" s="18">
        <v>0</v>
      </c>
      <c r="F49" s="18"/>
      <c r="G49" s="18"/>
      <c r="H49" s="18">
        <v>0</v>
      </c>
      <c r="I49" s="18">
        <v>0</v>
      </c>
      <c r="J49" s="18">
        <v>0</v>
      </c>
      <c r="K49" s="18"/>
      <c r="L49" s="18"/>
      <c r="M49" s="18">
        <v>0</v>
      </c>
      <c r="N49" s="18">
        <v>0</v>
      </c>
      <c r="O49" s="18">
        <v>0</v>
      </c>
      <c r="P49" s="18"/>
      <c r="Q49" s="18"/>
      <c r="R49" s="18">
        <v>0</v>
      </c>
      <c r="S49" s="18">
        <v>0</v>
      </c>
      <c r="T49" s="18">
        <v>0</v>
      </c>
      <c r="U49" s="18"/>
      <c r="V49" s="18"/>
    </row>
    <row r="50" spans="1:22" s="26" customFormat="1" ht="15" hidden="1" customHeight="1" x14ac:dyDescent="0.25">
      <c r="A50" s="11">
        <v>37</v>
      </c>
      <c r="B50" s="11" t="s">
        <v>23</v>
      </c>
      <c r="C50" s="18">
        <v>0</v>
      </c>
      <c r="D50" s="18">
        <v>0</v>
      </c>
      <c r="E50" s="18">
        <v>0</v>
      </c>
      <c r="F50" s="18"/>
      <c r="G50" s="18"/>
      <c r="H50" s="18">
        <v>0</v>
      </c>
      <c r="I50" s="18">
        <v>0</v>
      </c>
      <c r="J50" s="18">
        <v>0</v>
      </c>
      <c r="K50" s="18"/>
      <c r="L50" s="18"/>
      <c r="M50" s="18">
        <v>0</v>
      </c>
      <c r="N50" s="18">
        <v>0</v>
      </c>
      <c r="O50" s="18">
        <v>0</v>
      </c>
      <c r="P50" s="18"/>
      <c r="Q50" s="18"/>
      <c r="R50" s="18">
        <v>0</v>
      </c>
      <c r="S50" s="18">
        <v>0</v>
      </c>
      <c r="T50" s="18">
        <v>0</v>
      </c>
      <c r="U50" s="18"/>
      <c r="V50" s="18"/>
    </row>
    <row r="51" spans="1:22" s="26" customFormat="1" ht="15" hidden="1" customHeight="1" x14ac:dyDescent="0.25">
      <c r="A51" s="11">
        <v>38</v>
      </c>
      <c r="B51" s="11" t="s">
        <v>24</v>
      </c>
      <c r="C51" s="18">
        <v>0</v>
      </c>
      <c r="D51" s="18">
        <v>0</v>
      </c>
      <c r="E51" s="18">
        <v>0</v>
      </c>
      <c r="F51" s="18"/>
      <c r="G51" s="18"/>
      <c r="H51" s="18">
        <v>0</v>
      </c>
      <c r="I51" s="18">
        <v>0</v>
      </c>
      <c r="J51" s="18">
        <v>0</v>
      </c>
      <c r="K51" s="18"/>
      <c r="L51" s="18"/>
      <c r="M51" s="18">
        <v>0</v>
      </c>
      <c r="N51" s="18">
        <v>0</v>
      </c>
      <c r="O51" s="18">
        <v>0</v>
      </c>
      <c r="P51" s="18"/>
      <c r="Q51" s="18"/>
      <c r="R51" s="18">
        <v>0</v>
      </c>
      <c r="S51" s="18">
        <v>0</v>
      </c>
      <c r="T51" s="18">
        <v>0</v>
      </c>
      <c r="U51" s="18"/>
      <c r="V51" s="18"/>
    </row>
    <row r="52" spans="1:22" s="27" customFormat="1" ht="16.5" x14ac:dyDescent="0.25">
      <c r="A52" s="44" t="s">
        <v>82</v>
      </c>
      <c r="B52" s="45"/>
      <c r="C52" s="18">
        <f t="shared" ref="C52:V52" si="3">SUM(C31:C51)</f>
        <v>175</v>
      </c>
      <c r="D52" s="18">
        <f t="shared" si="3"/>
        <v>1752</v>
      </c>
      <c r="E52" s="18">
        <f t="shared" si="3"/>
        <v>22.03</v>
      </c>
      <c r="F52" s="18">
        <f t="shared" si="3"/>
        <v>1</v>
      </c>
      <c r="G52" s="18">
        <f t="shared" si="3"/>
        <v>15</v>
      </c>
      <c r="H52" s="18">
        <f t="shared" si="3"/>
        <v>174</v>
      </c>
      <c r="I52" s="18">
        <f t="shared" si="3"/>
        <v>1752</v>
      </c>
      <c r="J52" s="18">
        <f t="shared" si="3"/>
        <v>22.03</v>
      </c>
      <c r="K52" s="18">
        <f t="shared" si="3"/>
        <v>0</v>
      </c>
      <c r="L52" s="18">
        <f t="shared" si="3"/>
        <v>0</v>
      </c>
      <c r="M52" s="18">
        <f t="shared" si="3"/>
        <v>485</v>
      </c>
      <c r="N52" s="18">
        <f t="shared" si="3"/>
        <v>1752</v>
      </c>
      <c r="O52" s="18">
        <f t="shared" si="3"/>
        <v>23.64</v>
      </c>
      <c r="P52" s="18">
        <f t="shared" si="3"/>
        <v>8</v>
      </c>
      <c r="Q52" s="18">
        <f t="shared" si="3"/>
        <v>67.5</v>
      </c>
      <c r="R52" s="18">
        <f t="shared" si="3"/>
        <v>485</v>
      </c>
      <c r="S52" s="18">
        <f t="shared" si="3"/>
        <v>1752</v>
      </c>
      <c r="T52" s="18">
        <f t="shared" si="3"/>
        <v>23.64</v>
      </c>
      <c r="U52" s="18">
        <f t="shared" si="3"/>
        <v>7</v>
      </c>
      <c r="V52" s="18">
        <f t="shared" si="3"/>
        <v>52.5</v>
      </c>
    </row>
    <row r="53" spans="1:22" s="1" customFormat="1" ht="20.25" x14ac:dyDescent="0.3">
      <c r="A53" s="11"/>
      <c r="B53" s="49" t="s">
        <v>79</v>
      </c>
      <c r="C53" s="49"/>
      <c r="D53" s="49"/>
      <c r="E53" s="49"/>
      <c r="F53" s="49"/>
      <c r="G53" s="49"/>
      <c r="H53" s="49"/>
      <c r="I53" s="49"/>
      <c r="J53" s="49"/>
      <c r="K53" s="28"/>
      <c r="L53" s="28"/>
      <c r="M53" s="49"/>
      <c r="N53" s="49"/>
      <c r="O53" s="49"/>
      <c r="P53" s="49"/>
      <c r="Q53" s="49"/>
      <c r="R53" s="49"/>
      <c r="S53" s="49"/>
      <c r="T53" s="49"/>
      <c r="U53" s="29"/>
      <c r="V53" s="16"/>
    </row>
    <row r="54" spans="1:22" s="26" customFormat="1" ht="15" hidden="1" customHeight="1" x14ac:dyDescent="0.25">
      <c r="A54" s="11">
        <v>39</v>
      </c>
      <c r="B54" s="11" t="s">
        <v>25</v>
      </c>
      <c r="C54" s="11">
        <v>0</v>
      </c>
      <c r="D54" s="11">
        <v>0</v>
      </c>
      <c r="E54" s="11">
        <v>0</v>
      </c>
      <c r="F54" s="11"/>
      <c r="G54" s="11"/>
      <c r="H54" s="11">
        <v>0</v>
      </c>
      <c r="I54" s="11">
        <v>0</v>
      </c>
      <c r="J54" s="11">
        <v>0</v>
      </c>
      <c r="K54" s="11"/>
      <c r="L54" s="11"/>
      <c r="M54" s="11">
        <v>0</v>
      </c>
      <c r="N54" s="11">
        <v>0</v>
      </c>
      <c r="O54" s="11">
        <v>0</v>
      </c>
      <c r="P54" s="11"/>
      <c r="Q54" s="11"/>
      <c r="R54" s="11">
        <v>0</v>
      </c>
      <c r="S54" s="11">
        <v>0</v>
      </c>
      <c r="T54" s="11">
        <v>0</v>
      </c>
      <c r="U54" s="16"/>
      <c r="V54" s="16"/>
    </row>
    <row r="55" spans="1:22" s="26" customFormat="1" ht="15" hidden="1" customHeight="1" x14ac:dyDescent="0.25">
      <c r="A55" s="11">
        <v>40</v>
      </c>
      <c r="B55" s="11" t="s">
        <v>26</v>
      </c>
      <c r="C55" s="11">
        <v>0</v>
      </c>
      <c r="D55" s="11">
        <v>0</v>
      </c>
      <c r="E55" s="11">
        <v>0</v>
      </c>
      <c r="F55" s="11"/>
      <c r="G55" s="11"/>
      <c r="H55" s="11">
        <v>0</v>
      </c>
      <c r="I55" s="11">
        <v>0</v>
      </c>
      <c r="J55" s="11">
        <v>0</v>
      </c>
      <c r="K55" s="11"/>
      <c r="L55" s="11"/>
      <c r="M55" s="11">
        <v>0</v>
      </c>
      <c r="N55" s="11">
        <v>0</v>
      </c>
      <c r="O55" s="11">
        <v>0</v>
      </c>
      <c r="P55" s="11"/>
      <c r="Q55" s="11"/>
      <c r="R55" s="11">
        <v>0</v>
      </c>
      <c r="S55" s="11">
        <v>0</v>
      </c>
      <c r="T55" s="11">
        <v>0</v>
      </c>
      <c r="U55" s="16"/>
      <c r="V55" s="16"/>
    </row>
    <row r="56" spans="1:22" s="26" customFormat="1" ht="15" hidden="1" customHeight="1" x14ac:dyDescent="0.25">
      <c r="A56" s="11">
        <v>41</v>
      </c>
      <c r="B56" s="11" t="s">
        <v>27</v>
      </c>
      <c r="C56" s="11">
        <v>0</v>
      </c>
      <c r="D56" s="11">
        <v>0</v>
      </c>
      <c r="E56" s="11">
        <v>0</v>
      </c>
      <c r="F56" s="11"/>
      <c r="G56" s="11"/>
      <c r="H56" s="11">
        <v>0</v>
      </c>
      <c r="I56" s="11">
        <v>0</v>
      </c>
      <c r="J56" s="11">
        <v>0</v>
      </c>
      <c r="K56" s="11"/>
      <c r="L56" s="11"/>
      <c r="M56" s="11">
        <v>0</v>
      </c>
      <c r="N56" s="11">
        <v>0</v>
      </c>
      <c r="O56" s="11">
        <v>0</v>
      </c>
      <c r="P56" s="11"/>
      <c r="Q56" s="11"/>
      <c r="R56" s="11">
        <v>0</v>
      </c>
      <c r="S56" s="11">
        <v>0</v>
      </c>
      <c r="T56" s="11">
        <v>0</v>
      </c>
      <c r="U56" s="16"/>
      <c r="V56" s="16"/>
    </row>
    <row r="57" spans="1:22" s="26" customFormat="1" ht="15.75" x14ac:dyDescent="0.25">
      <c r="A57" s="9">
        <v>19</v>
      </c>
      <c r="B57" s="11" t="s">
        <v>78</v>
      </c>
      <c r="C57" s="18" cm="1">
        <f t="array" ref="C57">_xlfn.XLOOKUP(B57,[1]Bank!$B$32:$B$53,[1]Bank!$C$32:$V$53,0,0)</f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</row>
    <row r="58" spans="1:22" s="26" customFormat="1" ht="15" hidden="1" customHeight="1" x14ac:dyDescent="0.25">
      <c r="A58" s="11">
        <v>43</v>
      </c>
      <c r="B58" s="11" t="s">
        <v>28</v>
      </c>
      <c r="C58" s="18">
        <v>0</v>
      </c>
      <c r="D58" s="18">
        <v>0</v>
      </c>
      <c r="E58" s="18">
        <v>0</v>
      </c>
      <c r="F58" s="18"/>
      <c r="G58" s="18"/>
      <c r="H58" s="18">
        <v>0</v>
      </c>
      <c r="I58" s="18">
        <v>0</v>
      </c>
      <c r="J58" s="18">
        <v>0</v>
      </c>
      <c r="K58" s="18"/>
      <c r="L58" s="18"/>
      <c r="M58" s="18">
        <v>0</v>
      </c>
      <c r="N58" s="18">
        <v>0</v>
      </c>
      <c r="O58" s="18">
        <v>0</v>
      </c>
      <c r="P58" s="18"/>
      <c r="Q58" s="19"/>
      <c r="R58" s="18">
        <v>0</v>
      </c>
      <c r="S58" s="18">
        <v>0</v>
      </c>
      <c r="T58" s="18">
        <v>0</v>
      </c>
      <c r="U58" s="18"/>
      <c r="V58" s="19"/>
    </row>
    <row r="59" spans="1:22" s="26" customFormat="1" ht="15" hidden="1" customHeight="1" x14ac:dyDescent="0.25">
      <c r="A59" s="11">
        <v>44</v>
      </c>
      <c r="B59" s="11" t="s">
        <v>29</v>
      </c>
      <c r="C59" s="18">
        <v>0</v>
      </c>
      <c r="D59" s="18">
        <v>0</v>
      </c>
      <c r="E59" s="18">
        <v>0</v>
      </c>
      <c r="F59" s="18"/>
      <c r="G59" s="18"/>
      <c r="H59" s="18">
        <v>0</v>
      </c>
      <c r="I59" s="18">
        <v>0</v>
      </c>
      <c r="J59" s="18">
        <v>0</v>
      </c>
      <c r="K59" s="18"/>
      <c r="L59" s="18"/>
      <c r="M59" s="18">
        <v>0</v>
      </c>
      <c r="N59" s="18">
        <v>0</v>
      </c>
      <c r="O59" s="18">
        <v>0</v>
      </c>
      <c r="P59" s="18"/>
      <c r="Q59" s="19"/>
      <c r="R59" s="18">
        <v>0</v>
      </c>
      <c r="S59" s="18">
        <v>0</v>
      </c>
      <c r="T59" s="18">
        <v>0</v>
      </c>
      <c r="U59" s="18"/>
      <c r="V59" s="19"/>
    </row>
    <row r="60" spans="1:22" s="27" customFormat="1" ht="16.5" x14ac:dyDescent="0.25">
      <c r="A60" s="44" t="s">
        <v>82</v>
      </c>
      <c r="B60" s="45"/>
      <c r="C60" s="18">
        <f t="shared" ref="C60:T60" si="4">SUM(C54:C59)</f>
        <v>0</v>
      </c>
      <c r="D60" s="18">
        <f t="shared" si="4"/>
        <v>0</v>
      </c>
      <c r="E60" s="18">
        <f t="shared" si="4"/>
        <v>0</v>
      </c>
      <c r="F60" s="18">
        <v>0</v>
      </c>
      <c r="G60" s="18">
        <v>0</v>
      </c>
      <c r="H60" s="18">
        <f t="shared" si="4"/>
        <v>0</v>
      </c>
      <c r="I60" s="18">
        <f t="shared" si="4"/>
        <v>0</v>
      </c>
      <c r="J60" s="18">
        <f t="shared" si="4"/>
        <v>0</v>
      </c>
      <c r="K60" s="18">
        <v>0</v>
      </c>
      <c r="L60" s="18">
        <v>0</v>
      </c>
      <c r="M60" s="18">
        <f t="shared" si="4"/>
        <v>0</v>
      </c>
      <c r="N60" s="18">
        <f t="shared" si="4"/>
        <v>0</v>
      </c>
      <c r="O60" s="18">
        <f t="shared" si="4"/>
        <v>0</v>
      </c>
      <c r="P60" s="18">
        <v>0</v>
      </c>
      <c r="Q60" s="18">
        <v>0</v>
      </c>
      <c r="R60" s="18">
        <f t="shared" si="4"/>
        <v>0</v>
      </c>
      <c r="S60" s="18">
        <f t="shared" si="4"/>
        <v>0</v>
      </c>
      <c r="T60" s="18">
        <f t="shared" si="4"/>
        <v>0</v>
      </c>
      <c r="U60" s="18">
        <v>0</v>
      </c>
      <c r="V60" s="18">
        <v>0</v>
      </c>
    </row>
    <row r="61" spans="1:22" s="1" customFormat="1" ht="24.75" hidden="1" customHeight="1" x14ac:dyDescent="0.3">
      <c r="A61" s="11"/>
      <c r="B61" s="46" t="s">
        <v>30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11"/>
      <c r="V61" s="16"/>
    </row>
    <row r="62" spans="1:22" s="26" customFormat="1" ht="15" hidden="1" customHeight="1" x14ac:dyDescent="0.25">
      <c r="A62" s="11">
        <v>45</v>
      </c>
      <c r="B62" s="11" t="s">
        <v>31</v>
      </c>
      <c r="C62" s="11">
        <v>0</v>
      </c>
      <c r="D62" s="11">
        <v>0</v>
      </c>
      <c r="E62" s="11">
        <v>0</v>
      </c>
      <c r="F62" s="11"/>
      <c r="G62" s="11"/>
      <c r="H62" s="11">
        <v>0</v>
      </c>
      <c r="I62" s="11">
        <v>0</v>
      </c>
      <c r="J62" s="11">
        <v>0</v>
      </c>
      <c r="K62" s="11"/>
      <c r="L62" s="11"/>
      <c r="M62" s="11">
        <v>0</v>
      </c>
      <c r="N62" s="11">
        <v>0</v>
      </c>
      <c r="O62" s="11">
        <v>0</v>
      </c>
      <c r="P62" s="11"/>
      <c r="Q62" s="11"/>
      <c r="R62" s="11">
        <v>0</v>
      </c>
      <c r="S62" s="11">
        <v>0</v>
      </c>
      <c r="T62" s="11">
        <v>0</v>
      </c>
      <c r="U62" s="16"/>
      <c r="V62" s="16"/>
    </row>
    <row r="63" spans="1:22" s="26" customFormat="1" ht="15" hidden="1" customHeight="1" x14ac:dyDescent="0.25">
      <c r="A63" s="47" t="s">
        <v>5</v>
      </c>
      <c r="B63" s="46"/>
      <c r="C63" s="11">
        <f t="shared" ref="C63:T63" si="5">SUM(C62:C62)</f>
        <v>0</v>
      </c>
      <c r="D63" s="11">
        <f t="shared" si="5"/>
        <v>0</v>
      </c>
      <c r="E63" s="11">
        <f t="shared" si="5"/>
        <v>0</v>
      </c>
      <c r="F63" s="11"/>
      <c r="G63" s="11"/>
      <c r="H63" s="11">
        <f t="shared" si="5"/>
        <v>0</v>
      </c>
      <c r="I63" s="11">
        <f t="shared" si="5"/>
        <v>0</v>
      </c>
      <c r="J63" s="11">
        <f t="shared" si="5"/>
        <v>0</v>
      </c>
      <c r="K63" s="11"/>
      <c r="L63" s="11"/>
      <c r="M63" s="11">
        <f t="shared" si="5"/>
        <v>0</v>
      </c>
      <c r="N63" s="11">
        <f t="shared" si="5"/>
        <v>0</v>
      </c>
      <c r="O63" s="11">
        <f t="shared" si="5"/>
        <v>0</v>
      </c>
      <c r="P63" s="11"/>
      <c r="Q63" s="11"/>
      <c r="R63" s="11">
        <f t="shared" si="5"/>
        <v>0</v>
      </c>
      <c r="S63" s="11">
        <f t="shared" si="5"/>
        <v>0</v>
      </c>
      <c r="T63" s="11">
        <f t="shared" si="5"/>
        <v>0</v>
      </c>
      <c r="U63" s="16"/>
      <c r="V63" s="16"/>
    </row>
    <row r="64" spans="1:22" s="26" customFormat="1" ht="15.75" x14ac:dyDescent="0.25">
      <c r="A64" s="48" t="s">
        <v>83</v>
      </c>
      <c r="B64" s="49"/>
      <c r="C64" s="18">
        <f>C60+C52+C29+C26+C21</f>
        <v>4429</v>
      </c>
      <c r="D64" s="18">
        <f t="shared" ref="D64:V64" si="6">D60+D52+D29+D26+D21</f>
        <v>35240</v>
      </c>
      <c r="E64" s="18">
        <f t="shared" si="6"/>
        <v>651.84999999999991</v>
      </c>
      <c r="F64" s="18">
        <f t="shared" si="6"/>
        <v>840</v>
      </c>
      <c r="G64" s="18">
        <f t="shared" si="6"/>
        <v>3124.2</v>
      </c>
      <c r="H64" s="18">
        <f t="shared" si="6"/>
        <v>2665</v>
      </c>
      <c r="I64" s="18">
        <f t="shared" si="6"/>
        <v>25190</v>
      </c>
      <c r="J64" s="18">
        <f t="shared" si="6"/>
        <v>171.22000000000003</v>
      </c>
      <c r="K64" s="18">
        <f t="shared" si="6"/>
        <v>835</v>
      </c>
      <c r="L64" s="18">
        <f t="shared" si="6"/>
        <v>2904.45</v>
      </c>
      <c r="M64" s="18">
        <f t="shared" si="6"/>
        <v>348593</v>
      </c>
      <c r="N64" s="18">
        <f t="shared" si="6"/>
        <v>2953335</v>
      </c>
      <c r="O64" s="18">
        <f t="shared" si="6"/>
        <v>90985.14</v>
      </c>
      <c r="P64" s="18">
        <f t="shared" si="6"/>
        <v>59517</v>
      </c>
      <c r="Q64" s="18">
        <f t="shared" si="6"/>
        <v>143020.41</v>
      </c>
      <c r="R64" s="18">
        <f t="shared" si="6"/>
        <v>334298</v>
      </c>
      <c r="S64" s="18">
        <f t="shared" si="6"/>
        <v>2468121</v>
      </c>
      <c r="T64" s="18">
        <f t="shared" si="6"/>
        <v>82274.320000000007</v>
      </c>
      <c r="U64" s="18">
        <f t="shared" si="6"/>
        <v>58641</v>
      </c>
      <c r="V64" s="18">
        <f t="shared" si="6"/>
        <v>133239.91999999998</v>
      </c>
    </row>
    <row r="65" spans="1:22" s="26" customFormat="1" ht="15" x14ac:dyDescent="0.25">
      <c r="A65" s="30"/>
      <c r="B65" s="21" t="s">
        <v>80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</sheetData>
  <mergeCells count="40">
    <mergeCell ref="A26:B26"/>
    <mergeCell ref="B4:B7"/>
    <mergeCell ref="A4:A7"/>
    <mergeCell ref="U6:V6"/>
    <mergeCell ref="C6:E6"/>
    <mergeCell ref="H6:J6"/>
    <mergeCell ref="M6:O6"/>
    <mergeCell ref="P6:Q6"/>
    <mergeCell ref="R6:T6"/>
    <mergeCell ref="F6:G6"/>
    <mergeCell ref="K6:L6"/>
    <mergeCell ref="A60:B60"/>
    <mergeCell ref="B61:T61"/>
    <mergeCell ref="A63:B63"/>
    <mergeCell ref="A64:B64"/>
    <mergeCell ref="B8:J8"/>
    <mergeCell ref="B22:J22"/>
    <mergeCell ref="M22:T22"/>
    <mergeCell ref="B27:J27"/>
    <mergeCell ref="M27:T27"/>
    <mergeCell ref="B30:J30"/>
    <mergeCell ref="M30:T30"/>
    <mergeCell ref="B53:J53"/>
    <mergeCell ref="M53:T53"/>
    <mergeCell ref="A29:B29"/>
    <mergeCell ref="A52:B52"/>
    <mergeCell ref="A21:B21"/>
    <mergeCell ref="S3:V3"/>
    <mergeCell ref="A1:V1"/>
    <mergeCell ref="A2:V2"/>
    <mergeCell ref="M4:V4"/>
    <mergeCell ref="F5:G5"/>
    <mergeCell ref="K5:L5"/>
    <mergeCell ref="P5:Q5"/>
    <mergeCell ref="U5:V5"/>
    <mergeCell ref="C5:E5"/>
    <mergeCell ref="H5:J5"/>
    <mergeCell ref="M5:O5"/>
    <mergeCell ref="R5:T5"/>
    <mergeCell ref="C4:L4"/>
  </mergeCells>
  <printOptions horizontalCentered="1" verticalCentered="1"/>
  <pageMargins left="0.39370078740157483" right="0.39370078740157483" top="0.31496062992125984" bottom="0.31496062992125984" header="0" footer="0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T65"/>
  <sheetViews>
    <sheetView zoomScale="75" zoomScaleNormal="75" workbookViewId="0">
      <selection sqref="A1:L1"/>
    </sheetView>
  </sheetViews>
  <sheetFormatPr defaultRowHeight="15" x14ac:dyDescent="0.25"/>
  <cols>
    <col min="1" max="1" width="6.5703125" bestFit="1" customWidth="1"/>
    <col min="2" max="2" width="47" customWidth="1"/>
    <col min="3" max="3" width="11.140625" bestFit="1" customWidth="1"/>
    <col min="4" max="4" width="16.28515625" bestFit="1" customWidth="1"/>
    <col min="5" max="5" width="14.42578125" bestFit="1" customWidth="1"/>
    <col min="6" max="6" width="16.28515625" bestFit="1" customWidth="1"/>
    <col min="7" max="7" width="16.140625" customWidth="1"/>
    <col min="8" max="8" width="11.140625" customWidth="1"/>
    <col min="9" max="11" width="16.28515625" customWidth="1"/>
    <col min="12" max="12" width="14.42578125" bestFit="1" customWidth="1"/>
  </cols>
  <sheetData>
    <row r="1" spans="1:254" ht="42.75" x14ac:dyDescent="0.8">
      <c r="A1" s="65" t="s">
        <v>119</v>
      </c>
      <c r="B1" s="65"/>
      <c r="C1" s="65"/>
      <c r="D1" s="65"/>
      <c r="E1" s="65"/>
      <c r="F1" s="65"/>
      <c r="G1" s="65"/>
      <c r="H1" s="66"/>
      <c r="I1" s="66"/>
      <c r="J1" s="66"/>
      <c r="K1" s="66"/>
      <c r="L1" s="66"/>
    </row>
    <row r="2" spans="1:254" ht="23.25" x14ac:dyDescent="0.35">
      <c r="A2" s="38" t="s">
        <v>109</v>
      </c>
      <c r="B2" s="38"/>
      <c r="C2" s="38"/>
      <c r="D2" s="38"/>
      <c r="E2" s="38"/>
      <c r="F2" s="38"/>
      <c r="G2" s="38"/>
      <c r="H2" s="67"/>
      <c r="I2" s="67"/>
      <c r="J2" s="67"/>
      <c r="K2" s="67"/>
      <c r="L2" s="67"/>
    </row>
    <row r="3" spans="1:254" ht="20.25" x14ac:dyDescent="0.3">
      <c r="A3" s="1"/>
      <c r="B3" s="1"/>
      <c r="C3" s="1"/>
      <c r="D3" s="1"/>
      <c r="E3" s="1"/>
      <c r="F3" s="1"/>
      <c r="G3" s="1"/>
      <c r="I3" s="68" t="s">
        <v>46</v>
      </c>
      <c r="J3" s="68"/>
      <c r="K3" s="68"/>
      <c r="L3" s="68"/>
    </row>
    <row r="4" spans="1:254" ht="18" x14ac:dyDescent="0.25">
      <c r="A4" s="39" t="s">
        <v>0</v>
      </c>
      <c r="B4" s="39" t="s">
        <v>1</v>
      </c>
      <c r="C4" s="69" t="s">
        <v>42</v>
      </c>
      <c r="D4" s="69"/>
      <c r="E4" s="69"/>
      <c r="F4" s="69"/>
      <c r="G4" s="69"/>
      <c r="H4" s="69" t="s">
        <v>108</v>
      </c>
      <c r="I4" s="69"/>
      <c r="J4" s="69"/>
      <c r="K4" s="69"/>
      <c r="L4" s="69"/>
    </row>
    <row r="5" spans="1:254" ht="39" customHeight="1" x14ac:dyDescent="0.25">
      <c r="A5" s="39"/>
      <c r="B5" s="39"/>
      <c r="C5" s="40" t="s">
        <v>81</v>
      </c>
      <c r="D5" s="41"/>
      <c r="E5" s="41"/>
      <c r="F5" s="40" t="s">
        <v>39</v>
      </c>
      <c r="G5" s="41"/>
      <c r="H5" s="40" t="s">
        <v>43</v>
      </c>
      <c r="I5" s="41"/>
      <c r="J5" s="41"/>
      <c r="K5" s="40" t="s">
        <v>40</v>
      </c>
      <c r="L5" s="41"/>
    </row>
    <row r="6" spans="1:254" ht="54" x14ac:dyDescent="0.25">
      <c r="A6" s="39"/>
      <c r="B6" s="39"/>
      <c r="C6" s="15" t="s">
        <v>44</v>
      </c>
      <c r="D6" s="15" t="s">
        <v>45</v>
      </c>
      <c r="E6" s="15" t="s">
        <v>41</v>
      </c>
      <c r="F6" s="15" t="s">
        <v>45</v>
      </c>
      <c r="G6" s="15" t="s">
        <v>41</v>
      </c>
      <c r="H6" s="15" t="s">
        <v>44</v>
      </c>
      <c r="I6" s="15" t="s">
        <v>45</v>
      </c>
      <c r="J6" s="15" t="s">
        <v>41</v>
      </c>
      <c r="K6" s="15" t="s">
        <v>45</v>
      </c>
      <c r="L6" s="15" t="s">
        <v>41</v>
      </c>
    </row>
    <row r="7" spans="1:254" ht="24.75" customHeight="1" x14ac:dyDescent="0.25">
      <c r="A7" s="6"/>
      <c r="B7" s="57" t="s">
        <v>58</v>
      </c>
      <c r="C7" s="58"/>
      <c r="D7" s="58"/>
      <c r="E7" s="58"/>
      <c r="F7" s="58"/>
      <c r="G7" s="58"/>
      <c r="H7" s="58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</row>
    <row r="8" spans="1:254" s="4" customFormat="1" ht="20.100000000000001" customHeight="1" x14ac:dyDescent="0.25">
      <c r="A8" s="9">
        <v>1</v>
      </c>
      <c r="B8" s="11" t="s">
        <v>59</v>
      </c>
      <c r="C8" s="18" cm="1">
        <f t="array" ref="C8:L8">_xlfn.XLOOKUP(B8,[2]Bank!$B$8:$B$18,[2]Bank!$C$8:$L$18,0,0)</f>
        <v>154</v>
      </c>
      <c r="D8" s="18">
        <v>139</v>
      </c>
      <c r="E8" s="18">
        <v>570.04999999999995</v>
      </c>
      <c r="F8" s="18">
        <v>137</v>
      </c>
      <c r="G8" s="18">
        <v>568.5</v>
      </c>
      <c r="H8" s="18">
        <v>154</v>
      </c>
      <c r="I8" s="18">
        <v>139</v>
      </c>
      <c r="J8" s="18">
        <v>570.04999999999995</v>
      </c>
      <c r="K8" s="18">
        <v>137</v>
      </c>
      <c r="L8" s="18">
        <v>568.5</v>
      </c>
    </row>
    <row r="9" spans="1:254" s="4" customFormat="1" ht="20.100000000000001" customHeight="1" x14ac:dyDescent="0.25">
      <c r="A9" s="9">
        <v>2</v>
      </c>
      <c r="B9" s="11" t="s">
        <v>60</v>
      </c>
      <c r="C9" s="18" cm="1">
        <f t="array" ref="C9:L9">_xlfn.XLOOKUP(B9,[2]Bank!$B$8:$B$18,[2]Bank!$C$8:$L$18,0,0)</f>
        <v>59</v>
      </c>
      <c r="D9" s="18">
        <v>59</v>
      </c>
      <c r="E9" s="18">
        <v>459.7</v>
      </c>
      <c r="F9" s="18">
        <v>57</v>
      </c>
      <c r="G9" s="18">
        <v>256.5</v>
      </c>
      <c r="H9" s="18">
        <v>59</v>
      </c>
      <c r="I9" s="18">
        <v>59</v>
      </c>
      <c r="J9" s="18">
        <v>459.7</v>
      </c>
      <c r="K9" s="18">
        <v>57</v>
      </c>
      <c r="L9" s="18">
        <v>256.5</v>
      </c>
    </row>
    <row r="10" spans="1:254" s="4" customFormat="1" ht="15.75" x14ac:dyDescent="0.25">
      <c r="A10" s="9">
        <v>3</v>
      </c>
      <c r="B10" s="11" t="s">
        <v>61</v>
      </c>
      <c r="C10" s="18" cm="1">
        <f t="array" ref="C10:L10">_xlfn.XLOOKUP(B10,[2]Bank!$B$8:$B$18,[2]Bank!$C$8:$L$18,0,0)</f>
        <v>16</v>
      </c>
      <c r="D10" s="18">
        <v>26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</row>
    <row r="11" spans="1:254" s="4" customFormat="1" ht="15.75" x14ac:dyDescent="0.25">
      <c r="A11" s="9">
        <v>4</v>
      </c>
      <c r="B11" s="11" t="s">
        <v>62</v>
      </c>
      <c r="C11" s="18" cm="1">
        <f t="array" ref="C11:L11">_xlfn.XLOOKUP(B11,[2]Bank!$B$8:$B$18,[2]Bank!$C$8:$L$18,0,0)</f>
        <v>6</v>
      </c>
      <c r="D11" s="18">
        <v>6</v>
      </c>
      <c r="E11" s="18">
        <v>8.6</v>
      </c>
      <c r="F11" s="18">
        <v>6</v>
      </c>
      <c r="G11" s="18">
        <v>8.6</v>
      </c>
      <c r="H11" s="18">
        <v>6</v>
      </c>
      <c r="I11" s="18">
        <v>6</v>
      </c>
      <c r="J11" s="18">
        <v>8.6</v>
      </c>
      <c r="K11" s="18">
        <v>6</v>
      </c>
      <c r="L11" s="18">
        <v>8.6</v>
      </c>
    </row>
    <row r="12" spans="1:254" s="4" customFormat="1" ht="15.75" x14ac:dyDescent="0.25">
      <c r="A12" s="9">
        <v>5</v>
      </c>
      <c r="B12" s="11" t="s">
        <v>63</v>
      </c>
      <c r="C12" s="18" cm="1">
        <f t="array" ref="C12:L12">_xlfn.XLOOKUP(B12,[2]Bank!$B$8:$B$18,[2]Bank!$C$8:$L$18,0,0)</f>
        <v>6</v>
      </c>
      <c r="D12" s="18">
        <v>6</v>
      </c>
      <c r="E12" s="18">
        <v>36</v>
      </c>
      <c r="F12" s="18">
        <v>6</v>
      </c>
      <c r="G12" s="18">
        <v>36</v>
      </c>
      <c r="H12" s="18">
        <v>6</v>
      </c>
      <c r="I12" s="18">
        <v>6</v>
      </c>
      <c r="J12" s="18">
        <v>36</v>
      </c>
      <c r="K12" s="18">
        <v>6</v>
      </c>
      <c r="L12" s="18">
        <v>36</v>
      </c>
    </row>
    <row r="13" spans="1:254" s="4" customFormat="1" ht="15.75" x14ac:dyDescent="0.25">
      <c r="A13" s="9">
        <v>6</v>
      </c>
      <c r="B13" s="11" t="s">
        <v>64</v>
      </c>
      <c r="C13" s="18" cm="1">
        <f t="array" ref="C13:L13">_xlfn.XLOOKUP(B13,[2]Bank!$B$8:$B$18,[2]Bank!$C$8:$L$18,0,0)</f>
        <v>10</v>
      </c>
      <c r="D13" s="18">
        <v>10</v>
      </c>
      <c r="E13" s="18">
        <v>30</v>
      </c>
      <c r="F13" s="18">
        <v>10</v>
      </c>
      <c r="G13" s="18">
        <v>30</v>
      </c>
      <c r="H13" s="18">
        <v>10</v>
      </c>
      <c r="I13" s="18">
        <v>10</v>
      </c>
      <c r="J13" s="18">
        <v>30</v>
      </c>
      <c r="K13" s="18">
        <v>10</v>
      </c>
      <c r="L13" s="18">
        <v>30</v>
      </c>
    </row>
    <row r="14" spans="1:254" s="4" customFormat="1" ht="15.75" x14ac:dyDescent="0.25">
      <c r="A14" s="9">
        <v>7</v>
      </c>
      <c r="B14" s="11" t="s">
        <v>65</v>
      </c>
      <c r="C14" s="18" cm="1">
        <f t="array" ref="C14:L14">_xlfn.XLOOKUP(B14,[2]Bank!$B$8:$B$18,[2]Bank!$C$8:$L$18,0,0)</f>
        <v>16</v>
      </c>
      <c r="D14" s="18">
        <v>16</v>
      </c>
      <c r="E14" s="18">
        <v>29.7</v>
      </c>
      <c r="F14" s="18">
        <v>13</v>
      </c>
      <c r="G14" s="18">
        <v>29.7</v>
      </c>
      <c r="H14" s="18">
        <v>13</v>
      </c>
      <c r="I14" s="18">
        <v>13</v>
      </c>
      <c r="J14" s="18">
        <v>29.7</v>
      </c>
      <c r="K14" s="18">
        <v>13</v>
      </c>
      <c r="L14" s="18">
        <v>29.7</v>
      </c>
    </row>
    <row r="15" spans="1:254" s="4" customFormat="1" ht="15.75" x14ac:dyDescent="0.25">
      <c r="A15" s="9">
        <v>8</v>
      </c>
      <c r="B15" s="11" t="s">
        <v>66</v>
      </c>
      <c r="C15" s="18" cm="1">
        <f t="array" ref="C15:L15">_xlfn.XLOOKUP(B15,[2]Bank!$B$8:$B$18,[2]Bank!$C$8:$L$18,0,0)</f>
        <v>10</v>
      </c>
      <c r="D15" s="18">
        <v>10</v>
      </c>
      <c r="E15" s="18">
        <v>64</v>
      </c>
      <c r="F15" s="18">
        <v>10</v>
      </c>
      <c r="G15" s="18">
        <v>64</v>
      </c>
      <c r="H15" s="18">
        <v>10</v>
      </c>
      <c r="I15" s="18">
        <v>10</v>
      </c>
      <c r="J15" s="18">
        <v>64</v>
      </c>
      <c r="K15" s="18">
        <v>10</v>
      </c>
      <c r="L15" s="18">
        <v>64</v>
      </c>
    </row>
    <row r="16" spans="1:254" s="4" customFormat="1" ht="15.75" x14ac:dyDescent="0.25">
      <c r="A16" s="9">
        <v>9</v>
      </c>
      <c r="B16" s="11" t="s">
        <v>67</v>
      </c>
      <c r="C16" s="18" cm="1">
        <f t="array" ref="C16:L16">_xlfn.XLOOKUP(B16,[2]Bank!$B$8:$B$18,[2]Bank!$C$8:$L$18,0,0)</f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s="4" customFormat="1" ht="15.75" x14ac:dyDescent="0.25">
      <c r="A17" s="9">
        <v>10</v>
      </c>
      <c r="B17" s="11" t="s">
        <v>68</v>
      </c>
      <c r="C17" s="18" cm="1">
        <f t="array" ref="C17:L17">_xlfn.XLOOKUP(B17,[2]Bank!$B$8:$B$18,[2]Bank!$C$8:$L$18,0,0)</f>
        <v>238</v>
      </c>
      <c r="D17" s="18">
        <v>238</v>
      </c>
      <c r="E17" s="18">
        <v>477.32</v>
      </c>
      <c r="F17" s="18">
        <v>238</v>
      </c>
      <c r="G17" s="18">
        <v>477.32</v>
      </c>
      <c r="H17" s="18">
        <v>238</v>
      </c>
      <c r="I17" s="18">
        <v>238</v>
      </c>
      <c r="J17" s="18">
        <v>477.32</v>
      </c>
      <c r="K17" s="18">
        <v>238</v>
      </c>
      <c r="L17" s="18">
        <v>477.32</v>
      </c>
    </row>
    <row r="18" spans="1:12" s="4" customFormat="1" ht="15.75" x14ac:dyDescent="0.25">
      <c r="A18" s="9">
        <v>11</v>
      </c>
      <c r="B18" s="11" t="s">
        <v>69</v>
      </c>
      <c r="C18" s="18" cm="1">
        <f t="array" ref="C18:L18">_xlfn.XLOOKUP(B18,[2]Bank!$B$8:$B$18,[2]Bank!$C$8:$L$18,0,0)</f>
        <v>5</v>
      </c>
      <c r="D18" s="18">
        <v>5</v>
      </c>
      <c r="E18" s="18">
        <v>7.5</v>
      </c>
      <c r="F18" s="18">
        <v>5</v>
      </c>
      <c r="G18" s="18">
        <v>7.5</v>
      </c>
      <c r="H18" s="18">
        <v>5</v>
      </c>
      <c r="I18" s="18">
        <v>5</v>
      </c>
      <c r="J18" s="18">
        <v>7.5</v>
      </c>
      <c r="K18" s="18">
        <v>5</v>
      </c>
      <c r="L18" s="18">
        <v>7.5</v>
      </c>
    </row>
    <row r="19" spans="1:12" s="4" customFormat="1" ht="15.75" x14ac:dyDescent="0.25">
      <c r="A19" s="9">
        <v>12</v>
      </c>
      <c r="B19" s="11" t="s">
        <v>70</v>
      </c>
      <c r="C19" s="18">
        <v>314</v>
      </c>
      <c r="D19" s="18">
        <v>314</v>
      </c>
      <c r="E19" s="18">
        <v>734.17</v>
      </c>
      <c r="F19" s="18">
        <v>314</v>
      </c>
      <c r="G19" s="18">
        <v>734.17</v>
      </c>
      <c r="H19" s="18">
        <v>314</v>
      </c>
      <c r="I19" s="18">
        <v>314</v>
      </c>
      <c r="J19" s="18">
        <v>734.17</v>
      </c>
      <c r="K19" s="18">
        <v>314</v>
      </c>
      <c r="L19" s="18">
        <v>734.17</v>
      </c>
    </row>
    <row r="20" spans="1:12" s="2" customFormat="1" ht="19.5" x14ac:dyDescent="0.4">
      <c r="A20" s="61" t="s">
        <v>82</v>
      </c>
      <c r="B20" s="62"/>
      <c r="C20" s="20">
        <f>SUM(C8:C19)</f>
        <v>834</v>
      </c>
      <c r="D20" s="20">
        <f t="shared" ref="D20:L20" si="0">SUM(D8:D19)</f>
        <v>829</v>
      </c>
      <c r="E20" s="20">
        <f t="shared" si="0"/>
        <v>2417.04</v>
      </c>
      <c r="F20" s="20">
        <f t="shared" si="0"/>
        <v>796</v>
      </c>
      <c r="G20" s="20">
        <f t="shared" si="0"/>
        <v>2212.29</v>
      </c>
      <c r="H20" s="20">
        <f t="shared" si="0"/>
        <v>815</v>
      </c>
      <c r="I20" s="20">
        <f t="shared" si="0"/>
        <v>800</v>
      </c>
      <c r="J20" s="20">
        <f t="shared" si="0"/>
        <v>2417.04</v>
      </c>
      <c r="K20" s="20">
        <f t="shared" si="0"/>
        <v>796</v>
      </c>
      <c r="L20" s="20">
        <f t="shared" si="0"/>
        <v>2212.29</v>
      </c>
    </row>
    <row r="21" spans="1:12" s="3" customFormat="1" ht="24.75" x14ac:dyDescent="0.5">
      <c r="A21" s="12"/>
      <c r="B21" s="59" t="s">
        <v>71</v>
      </c>
      <c r="C21" s="60"/>
      <c r="D21" s="60"/>
      <c r="E21" s="60"/>
      <c r="F21" s="60"/>
      <c r="G21" s="60"/>
      <c r="H21" s="60"/>
      <c r="I21" s="59"/>
      <c r="J21" s="60"/>
      <c r="K21" s="60"/>
      <c r="L21" s="60"/>
    </row>
    <row r="22" spans="1:12" s="4" customFormat="1" ht="15.75" x14ac:dyDescent="0.25">
      <c r="A22" s="9">
        <v>13</v>
      </c>
      <c r="B22" s="11" t="s">
        <v>6</v>
      </c>
      <c r="C22" s="18">
        <v>211</v>
      </c>
      <c r="D22" s="18">
        <v>198</v>
      </c>
      <c r="E22" s="18">
        <v>404.1</v>
      </c>
      <c r="F22" s="18">
        <v>196</v>
      </c>
      <c r="G22" s="18">
        <v>389.1</v>
      </c>
      <c r="H22" s="18">
        <v>211</v>
      </c>
      <c r="I22" s="18">
        <v>198</v>
      </c>
      <c r="J22" s="18">
        <v>404.1</v>
      </c>
      <c r="K22" s="18">
        <v>196</v>
      </c>
      <c r="L22" s="18">
        <v>389.1</v>
      </c>
    </row>
    <row r="23" spans="1:12" s="4" customFormat="1" ht="15" customHeight="1" x14ac:dyDescent="0.25">
      <c r="A23" s="9">
        <v>14</v>
      </c>
      <c r="B23" s="11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s="4" customFormat="1" ht="15.75" x14ac:dyDescent="0.25">
      <c r="A24" s="9">
        <v>14</v>
      </c>
      <c r="B24" s="11" t="s">
        <v>8</v>
      </c>
      <c r="C24" s="18">
        <v>1</v>
      </c>
      <c r="D24" s="18">
        <v>1</v>
      </c>
      <c r="E24" s="18">
        <v>0.08</v>
      </c>
      <c r="F24" s="18">
        <v>1</v>
      </c>
      <c r="G24" s="18">
        <v>0.08</v>
      </c>
      <c r="H24" s="18">
        <v>449</v>
      </c>
      <c r="I24" s="18">
        <v>449</v>
      </c>
      <c r="J24" s="18">
        <v>67.84</v>
      </c>
      <c r="K24" s="18">
        <v>418</v>
      </c>
      <c r="L24" s="18">
        <v>66.83</v>
      </c>
    </row>
    <row r="25" spans="1:12" s="2" customFormat="1" ht="19.5" x14ac:dyDescent="0.4">
      <c r="A25" s="61" t="s">
        <v>82</v>
      </c>
      <c r="B25" s="62"/>
      <c r="C25" s="20">
        <f t="shared" ref="C25:L25" si="1">SUM(C22:C24)</f>
        <v>212</v>
      </c>
      <c r="D25" s="20">
        <f t="shared" si="1"/>
        <v>199</v>
      </c>
      <c r="E25" s="20">
        <f t="shared" si="1"/>
        <v>404.18</v>
      </c>
      <c r="F25" s="20">
        <f t="shared" si="1"/>
        <v>197</v>
      </c>
      <c r="G25" s="20">
        <f t="shared" si="1"/>
        <v>389.18</v>
      </c>
      <c r="H25" s="20">
        <f t="shared" si="1"/>
        <v>660</v>
      </c>
      <c r="I25" s="20">
        <f t="shared" si="1"/>
        <v>647</v>
      </c>
      <c r="J25" s="20">
        <f t="shared" si="1"/>
        <v>471.94000000000005</v>
      </c>
      <c r="K25" s="20">
        <f t="shared" si="1"/>
        <v>614</v>
      </c>
      <c r="L25" s="20">
        <f t="shared" si="1"/>
        <v>455.93</v>
      </c>
    </row>
    <row r="26" spans="1:12" s="3" customFormat="1" ht="24.75" x14ac:dyDescent="0.5">
      <c r="A26" s="12"/>
      <c r="B26" s="59" t="s">
        <v>85</v>
      </c>
      <c r="C26" s="60"/>
      <c r="D26" s="60"/>
      <c r="E26" s="60"/>
      <c r="F26" s="60"/>
      <c r="G26" s="60"/>
      <c r="H26" s="60"/>
      <c r="I26" s="59"/>
      <c r="J26" s="60"/>
      <c r="K26" s="60"/>
      <c r="L26" s="60"/>
    </row>
    <row r="27" spans="1:12" s="4" customFormat="1" ht="15.75" x14ac:dyDescent="0.25">
      <c r="A27" s="9">
        <v>15</v>
      </c>
      <c r="B27" s="11" t="s">
        <v>84</v>
      </c>
      <c r="C27" s="18">
        <v>378</v>
      </c>
      <c r="D27" s="18">
        <v>378</v>
      </c>
      <c r="E27" s="18">
        <v>1793.05</v>
      </c>
      <c r="F27" s="18">
        <v>378</v>
      </c>
      <c r="G27" s="18">
        <v>1793.05</v>
      </c>
      <c r="H27" s="18">
        <v>378</v>
      </c>
      <c r="I27" s="18">
        <v>378</v>
      </c>
      <c r="J27" s="18">
        <v>1793.05</v>
      </c>
      <c r="K27" s="18">
        <v>378</v>
      </c>
      <c r="L27" s="18">
        <v>1793.05</v>
      </c>
    </row>
    <row r="28" spans="1:12" s="2" customFormat="1" ht="19.5" x14ac:dyDescent="0.4">
      <c r="A28" s="61" t="s">
        <v>82</v>
      </c>
      <c r="B28" s="62"/>
      <c r="C28" s="20">
        <f t="shared" ref="C28:L28" si="2">SUM(C27:C27)</f>
        <v>378</v>
      </c>
      <c r="D28" s="20">
        <f t="shared" si="2"/>
        <v>378</v>
      </c>
      <c r="E28" s="20">
        <f t="shared" si="2"/>
        <v>1793.05</v>
      </c>
      <c r="F28" s="20">
        <f t="shared" si="2"/>
        <v>378</v>
      </c>
      <c r="G28" s="20">
        <f t="shared" si="2"/>
        <v>1793.05</v>
      </c>
      <c r="H28" s="20">
        <f t="shared" si="2"/>
        <v>378</v>
      </c>
      <c r="I28" s="20">
        <f t="shared" si="2"/>
        <v>378</v>
      </c>
      <c r="J28" s="20">
        <f t="shared" si="2"/>
        <v>1793.05</v>
      </c>
      <c r="K28" s="20">
        <f t="shared" si="2"/>
        <v>378</v>
      </c>
      <c r="L28" s="20">
        <f t="shared" si="2"/>
        <v>1793.05</v>
      </c>
    </row>
    <row r="29" spans="1:12" s="3" customFormat="1" ht="24.75" x14ac:dyDescent="0.5">
      <c r="A29" s="12"/>
      <c r="B29" s="59" t="s">
        <v>72</v>
      </c>
      <c r="C29" s="60"/>
      <c r="D29" s="60"/>
      <c r="E29" s="60"/>
      <c r="F29" s="60"/>
      <c r="G29" s="60"/>
      <c r="H29" s="60"/>
      <c r="I29" s="59"/>
      <c r="J29" s="60"/>
      <c r="K29" s="60"/>
      <c r="L29" s="60"/>
    </row>
    <row r="30" spans="1:12" s="4" customFormat="1" ht="15" hidden="1" customHeight="1" x14ac:dyDescent="0.25">
      <c r="A30" s="13">
        <v>18</v>
      </c>
      <c r="B30" s="13" t="s">
        <v>9</v>
      </c>
      <c r="C30" s="13" cm="1">
        <f t="array" ref="C30:L30">_xlfn.XLOOKUP(B30,[2]Bank!$B$32:$B$53,[2]Bank!$C$32:$L$53,0,0)</f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s="4" customFormat="1" ht="15" hidden="1" customHeight="1" x14ac:dyDescent="0.25">
      <c r="A31" s="13">
        <v>19</v>
      </c>
      <c r="B31" s="13" t="s">
        <v>10</v>
      </c>
      <c r="C31" s="13" cm="1">
        <f t="array" ref="C31:L31">_xlfn.XLOOKUP(B31,[2]Bank!$B$32:$B$53,[2]Bank!$C$32:$L$53,0,0)</f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s="4" customFormat="1" ht="15" hidden="1" customHeight="1" x14ac:dyDescent="0.25">
      <c r="A32" s="13">
        <v>20</v>
      </c>
      <c r="B32" s="13" t="s">
        <v>11</v>
      </c>
      <c r="C32" s="13" cm="1">
        <f t="array" ref="C32:L32">_xlfn.XLOOKUP(B32,[2]Bank!$B$32:$B$53,[2]Bank!$C$32:$L$53,0,0)</f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spans="1:12" s="4" customFormat="1" ht="15" hidden="1" customHeight="1" x14ac:dyDescent="0.25">
      <c r="A33" s="13">
        <v>21</v>
      </c>
      <c r="B33" s="13" t="s">
        <v>12</v>
      </c>
      <c r="C33" s="13" cm="1">
        <f t="array" ref="C33:L33">_xlfn.XLOOKUP(B33,[2]Bank!$B$32:$B$53,[2]Bank!$C$32:$L$53,0,0)</f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1:12" s="4" customFormat="1" ht="15" hidden="1" customHeight="1" x14ac:dyDescent="0.25">
      <c r="A34" s="13">
        <v>22</v>
      </c>
      <c r="B34" s="13" t="s">
        <v>13</v>
      </c>
      <c r="C34" s="13" cm="1">
        <f t="array" ref="C34:L34">_xlfn.XLOOKUP(B34,[2]Bank!$B$32:$B$53,[2]Bank!$C$32:$L$53,0,0)</f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1:12" s="4" customFormat="1" ht="15" hidden="1" customHeight="1" x14ac:dyDescent="0.25">
      <c r="A35" s="13">
        <v>23</v>
      </c>
      <c r="B35" s="13" t="s">
        <v>14</v>
      </c>
      <c r="C35" s="13" cm="1">
        <f t="array" ref="C35:L35">_xlfn.XLOOKUP(B35,[2]Bank!$B$32:$B$53,[2]Bank!$C$32:$L$53,0,0)</f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1:12" s="4" customFormat="1" ht="15.75" x14ac:dyDescent="0.25">
      <c r="A36" s="9">
        <v>16</v>
      </c>
      <c r="B36" s="11" t="s">
        <v>73</v>
      </c>
      <c r="C36" s="18" cm="1">
        <f t="array" ref="C36:L36">_xlfn.XLOOKUP(B36,[2]Bank!$B$32:$B$53,[2]Bank!$C$32:$L$53,0,0)</f>
        <v>430</v>
      </c>
      <c r="D36" s="18">
        <v>430</v>
      </c>
      <c r="E36" s="18">
        <v>1554.73</v>
      </c>
      <c r="F36" s="18">
        <v>430</v>
      </c>
      <c r="G36" s="18">
        <v>1554.73</v>
      </c>
      <c r="H36" s="18">
        <v>430</v>
      </c>
      <c r="I36" s="18">
        <v>430</v>
      </c>
      <c r="J36" s="18">
        <v>1554.73</v>
      </c>
      <c r="K36" s="18">
        <v>430</v>
      </c>
      <c r="L36" s="18">
        <v>1554.73</v>
      </c>
    </row>
    <row r="37" spans="1:12" s="4" customFormat="1" ht="15" customHeight="1" x14ac:dyDescent="0.25">
      <c r="A37" s="9">
        <v>17</v>
      </c>
      <c r="B37" s="11" t="s">
        <v>15</v>
      </c>
      <c r="C37" s="18" cm="1">
        <f t="array" ref="C37:L37">_xlfn.XLOOKUP(B37,[2]Bank!$B$32:$B$53,[2]Bank!$C$32:$L$53,0,0)</f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</row>
    <row r="38" spans="1:12" s="4" customFormat="1" ht="15.75" x14ac:dyDescent="0.25">
      <c r="A38" s="9">
        <v>18</v>
      </c>
      <c r="B38" s="11" t="s">
        <v>74</v>
      </c>
      <c r="C38" s="18" cm="1">
        <f t="array" ref="C38:L38">_xlfn.XLOOKUP(B38,[2]Bank!$B$32:$B$53,[2]Bank!$C$32:$L$53,0,0)</f>
        <v>1</v>
      </c>
      <c r="D38" s="18">
        <v>1</v>
      </c>
      <c r="E38" s="18">
        <v>15</v>
      </c>
      <c r="F38" s="18">
        <v>0</v>
      </c>
      <c r="G38" s="18">
        <v>0</v>
      </c>
      <c r="H38" s="18">
        <v>1</v>
      </c>
      <c r="I38" s="18">
        <v>1</v>
      </c>
      <c r="J38" s="18">
        <v>15</v>
      </c>
      <c r="K38" s="18">
        <v>0</v>
      </c>
      <c r="L38" s="18">
        <v>0</v>
      </c>
    </row>
    <row r="39" spans="1:12" s="4" customFormat="1" ht="15" hidden="1" customHeight="1" x14ac:dyDescent="0.25">
      <c r="A39" s="9">
        <v>27</v>
      </c>
      <c r="B39" s="11" t="s">
        <v>16</v>
      </c>
      <c r="C39" s="13" cm="1">
        <f t="array" ref="C39:L39">_xlfn.XLOOKUP(B39,[2]Bank!$B$32:$B$53,[2]Bank!$C$32:$L$53,0,0)</f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</row>
    <row r="40" spans="1:12" s="4" customFormat="1" ht="15" hidden="1" customHeight="1" x14ac:dyDescent="0.25">
      <c r="A40" s="9">
        <v>28</v>
      </c>
      <c r="B40" s="11" t="s">
        <v>17</v>
      </c>
      <c r="C40" s="13" cm="1">
        <f t="array" ref="C40:L40">_xlfn.XLOOKUP(B40,[2]Bank!$B$32:$B$53,[2]Bank!$C$32:$L$53,0,0)</f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</row>
    <row r="41" spans="1:12" s="4" customFormat="1" ht="15.75" hidden="1" x14ac:dyDescent="0.25">
      <c r="A41" s="9">
        <v>18</v>
      </c>
      <c r="B41" s="11" t="s">
        <v>75</v>
      </c>
      <c r="C41" s="13" cm="1">
        <f t="array" ref="C41:L41">_xlfn.XLOOKUP(B41,[2]Bank!$B$32:$B$53,[2]Bank!$C$32:$L$53,0,0)</f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</row>
    <row r="42" spans="1:12" s="4" customFormat="1" ht="15.75" hidden="1" x14ac:dyDescent="0.25">
      <c r="A42" s="9">
        <v>19</v>
      </c>
      <c r="B42" s="11" t="s">
        <v>76</v>
      </c>
      <c r="C42" s="13" cm="1">
        <f t="array" ref="C42:L42">_xlfn.XLOOKUP(B42,[2]Bank!$B$32:$B$53,[2]Bank!$C$32:$L$53,0,0)</f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</row>
    <row r="43" spans="1:12" s="4" customFormat="1" ht="15" hidden="1" customHeight="1" x14ac:dyDescent="0.25">
      <c r="A43" s="11">
        <v>31</v>
      </c>
      <c r="B43" s="11" t="s">
        <v>18</v>
      </c>
      <c r="C43" s="13" cm="1">
        <f t="array" ref="C43">_xlfn.XLOOKUP(B43,[2]Bank!$B$32:$B$53,[2]Bank!$C$32:$L$53,0,0)</f>
        <v>0</v>
      </c>
      <c r="D43" s="18"/>
      <c r="E43" s="18"/>
      <c r="F43" s="18"/>
      <c r="G43" s="18"/>
      <c r="H43" s="18"/>
      <c r="I43" s="18"/>
      <c r="J43" s="18"/>
      <c r="K43" s="18"/>
      <c r="L43" s="18"/>
    </row>
    <row r="44" spans="1:12" s="4" customFormat="1" ht="15" hidden="1" customHeight="1" x14ac:dyDescent="0.25">
      <c r="A44" s="11">
        <v>32</v>
      </c>
      <c r="B44" s="11" t="s">
        <v>19</v>
      </c>
      <c r="C44" s="13" cm="1">
        <f t="array" ref="C44:L44">_xlfn.XLOOKUP(B44,[2]Bank!$B$32:$B$53,[2]Bank!$C$32:$L$53,0,0)</f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</row>
    <row r="45" spans="1:12" s="4" customFormat="1" ht="15" hidden="1" customHeight="1" x14ac:dyDescent="0.25">
      <c r="A45" s="11">
        <v>33</v>
      </c>
      <c r="B45" s="11" t="s">
        <v>20</v>
      </c>
      <c r="C45" s="13" cm="1">
        <f t="array" ref="C45">_xlfn.XLOOKUP(B45,[2]Bank!$B$32:$B$53,[2]Bank!$C$32:$L$53,0,0)</f>
        <v>0</v>
      </c>
      <c r="D45" s="18"/>
      <c r="E45" s="18"/>
      <c r="F45" s="18"/>
      <c r="G45" s="18"/>
      <c r="H45" s="18"/>
      <c r="I45" s="18"/>
      <c r="J45" s="18"/>
      <c r="K45" s="18"/>
      <c r="L45" s="18"/>
    </row>
    <row r="46" spans="1:12" s="4" customFormat="1" ht="15" hidden="1" customHeight="1" x14ac:dyDescent="0.25">
      <c r="A46" s="11">
        <v>34</v>
      </c>
      <c r="B46" s="11" t="s">
        <v>21</v>
      </c>
      <c r="C46" s="13" cm="1">
        <f t="array" ref="C46:L46">_xlfn.XLOOKUP(B46,[2]Bank!$B$32:$B$53,[2]Bank!$C$32:$L$53,0,0)</f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</row>
    <row r="47" spans="1:12" s="4" customFormat="1" ht="15.75" hidden="1" x14ac:dyDescent="0.25">
      <c r="A47" s="14">
        <v>20</v>
      </c>
      <c r="B47" s="11" t="s">
        <v>77</v>
      </c>
      <c r="C47" s="13" cm="1">
        <f t="array" ref="C47:L47">_xlfn.XLOOKUP(B47,[2]Bank!$B$32:$B$53,[2]Bank!$C$32:$L$53,0,0)</f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  <row r="48" spans="1:12" s="4" customFormat="1" ht="15" hidden="1" customHeight="1" x14ac:dyDescent="0.25">
      <c r="A48" s="11">
        <v>36</v>
      </c>
      <c r="B48" s="11" t="s">
        <v>22</v>
      </c>
      <c r="C48" s="13" cm="1">
        <f t="array" ref="C48:L48">_xlfn.XLOOKUP(B48,[2]Bank!$B$32:$B$53,[2]Bank!$C$32:$L$53,0,0)</f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</row>
    <row r="49" spans="1:12" s="4" customFormat="1" ht="15" hidden="1" customHeight="1" x14ac:dyDescent="0.25">
      <c r="A49" s="11">
        <v>37</v>
      </c>
      <c r="B49" s="11" t="s">
        <v>23</v>
      </c>
      <c r="C49" s="13" cm="1">
        <f t="array" ref="C49:L49">_xlfn.XLOOKUP(B49,[2]Bank!$B$32:$B$53,[2]Bank!$C$32:$L$53,0,0)</f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</row>
    <row r="50" spans="1:12" s="4" customFormat="1" ht="15" hidden="1" customHeight="1" x14ac:dyDescent="0.25">
      <c r="A50" s="11">
        <v>38</v>
      </c>
      <c r="B50" s="11" t="s">
        <v>24</v>
      </c>
      <c r="C50" s="13" cm="1">
        <f t="array" ref="C50:L50">_xlfn.XLOOKUP(B50,[2]Bank!$B$32:$B$53,[2]Bank!$C$32:$L$53,0,0)</f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</row>
    <row r="51" spans="1:12" s="2" customFormat="1" ht="19.5" x14ac:dyDescent="0.4">
      <c r="A51" s="61" t="s">
        <v>82</v>
      </c>
      <c r="B51" s="62"/>
      <c r="C51" s="20">
        <f t="shared" ref="C51:L51" si="3">SUM(C30:C50)</f>
        <v>431</v>
      </c>
      <c r="D51" s="20">
        <f t="shared" si="3"/>
        <v>431</v>
      </c>
      <c r="E51" s="20">
        <f t="shared" si="3"/>
        <v>1569.73</v>
      </c>
      <c r="F51" s="20">
        <f t="shared" si="3"/>
        <v>430</v>
      </c>
      <c r="G51" s="20">
        <f t="shared" si="3"/>
        <v>1554.73</v>
      </c>
      <c r="H51" s="20">
        <f t="shared" si="3"/>
        <v>431</v>
      </c>
      <c r="I51" s="20">
        <f t="shared" si="3"/>
        <v>431</v>
      </c>
      <c r="J51" s="20">
        <f t="shared" si="3"/>
        <v>1569.73</v>
      </c>
      <c r="K51" s="20">
        <f t="shared" si="3"/>
        <v>430</v>
      </c>
      <c r="L51" s="20">
        <f t="shared" si="3"/>
        <v>1554.73</v>
      </c>
    </row>
    <row r="52" spans="1:12" s="3" customFormat="1" ht="24.75" x14ac:dyDescent="0.5">
      <c r="A52" s="12"/>
      <c r="B52" s="56" t="s">
        <v>79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</row>
    <row r="53" spans="1:12" s="4" customFormat="1" ht="15" customHeight="1" x14ac:dyDescent="0.25">
      <c r="A53" s="13">
        <v>39</v>
      </c>
      <c r="B53" s="13" t="s">
        <v>25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1:12" s="4" customFormat="1" ht="15" customHeight="1" x14ac:dyDescent="0.25">
      <c r="A54" s="13">
        <v>40</v>
      </c>
      <c r="B54" s="13" t="s">
        <v>26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1:12" s="4" customFormat="1" ht="15" customHeight="1" x14ac:dyDescent="0.25">
      <c r="A55" s="13">
        <v>41</v>
      </c>
      <c r="B55" s="13" t="s">
        <v>27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s="4" customFormat="1" ht="15.75" x14ac:dyDescent="0.25">
      <c r="A56" s="9">
        <v>21</v>
      </c>
      <c r="B56" s="11" t="s">
        <v>78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</row>
    <row r="57" spans="1:12" s="4" customFormat="1" ht="15" customHeight="1" x14ac:dyDescent="0.25">
      <c r="A57" s="11">
        <v>43</v>
      </c>
      <c r="B57" s="11" t="s">
        <v>28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</row>
    <row r="58" spans="1:12" s="4" customFormat="1" ht="15" customHeight="1" x14ac:dyDescent="0.25">
      <c r="A58" s="11">
        <v>44</v>
      </c>
      <c r="B58" s="11" t="s">
        <v>29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</row>
    <row r="59" spans="1:12" s="2" customFormat="1" ht="19.5" x14ac:dyDescent="0.4">
      <c r="A59" s="63" t="s">
        <v>82</v>
      </c>
      <c r="B59" s="64"/>
      <c r="C59" s="20">
        <f t="shared" ref="C59:L59" si="4">SUM(C53:C58)</f>
        <v>0</v>
      </c>
      <c r="D59" s="20">
        <f t="shared" si="4"/>
        <v>0</v>
      </c>
      <c r="E59" s="20">
        <f t="shared" si="4"/>
        <v>0</v>
      </c>
      <c r="F59" s="20">
        <f t="shared" si="4"/>
        <v>0</v>
      </c>
      <c r="G59" s="20">
        <f t="shared" si="4"/>
        <v>0</v>
      </c>
      <c r="H59" s="20">
        <f t="shared" si="4"/>
        <v>0</v>
      </c>
      <c r="I59" s="20">
        <f t="shared" si="4"/>
        <v>0</v>
      </c>
      <c r="J59" s="20">
        <f t="shared" si="4"/>
        <v>0</v>
      </c>
      <c r="K59" s="20">
        <f t="shared" si="4"/>
        <v>0</v>
      </c>
      <c r="L59" s="20">
        <f t="shared" si="4"/>
        <v>0</v>
      </c>
    </row>
    <row r="60" spans="1:12" s="3" customFormat="1" ht="24.75" customHeight="1" x14ac:dyDescent="0.5">
      <c r="A60" s="11"/>
      <c r="B60" s="46" t="s">
        <v>30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s="4" customFormat="1" ht="15" customHeight="1" x14ac:dyDescent="0.25">
      <c r="A61" s="11">
        <v>45</v>
      </c>
      <c r="B61" s="11" t="s">
        <v>31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</row>
    <row r="62" spans="1:12" s="4" customFormat="1" ht="15" customHeight="1" x14ac:dyDescent="0.25">
      <c r="A62" s="47" t="s">
        <v>5</v>
      </c>
      <c r="B62" s="46"/>
      <c r="C62" s="11">
        <f t="shared" ref="C62:L62" si="5">SUM(C61:C61)</f>
        <v>0</v>
      </c>
      <c r="D62" s="11">
        <f t="shared" si="5"/>
        <v>0</v>
      </c>
      <c r="E62" s="11">
        <f t="shared" si="5"/>
        <v>0</v>
      </c>
      <c r="F62" s="11">
        <f t="shared" si="5"/>
        <v>0</v>
      </c>
      <c r="G62" s="11">
        <f t="shared" si="5"/>
        <v>0</v>
      </c>
      <c r="H62" s="11">
        <f t="shared" si="5"/>
        <v>0</v>
      </c>
      <c r="I62" s="11">
        <f t="shared" si="5"/>
        <v>0</v>
      </c>
      <c r="J62" s="11">
        <f t="shared" si="5"/>
        <v>0</v>
      </c>
      <c r="K62" s="11">
        <f t="shared" si="5"/>
        <v>0</v>
      </c>
      <c r="L62" s="11">
        <f t="shared" si="5"/>
        <v>0</v>
      </c>
    </row>
    <row r="63" spans="1:12" s="4" customFormat="1" ht="19.5" x14ac:dyDescent="0.4">
      <c r="A63" s="55" t="s">
        <v>83</v>
      </c>
      <c r="B63" s="56"/>
      <c r="C63" s="18">
        <f>C62+C59+C51+C28+C25+C20</f>
        <v>1855</v>
      </c>
      <c r="D63" s="18">
        <f t="shared" ref="D63:L63" si="6">D62+D59+D51+D28+D25+D20</f>
        <v>1837</v>
      </c>
      <c r="E63" s="18">
        <f t="shared" si="6"/>
        <v>6184</v>
      </c>
      <c r="F63" s="18">
        <f t="shared" si="6"/>
        <v>1801</v>
      </c>
      <c r="G63" s="18">
        <f t="shared" si="6"/>
        <v>5949.25</v>
      </c>
      <c r="H63" s="18">
        <f t="shared" si="6"/>
        <v>2284</v>
      </c>
      <c r="I63" s="18">
        <f t="shared" si="6"/>
        <v>2256</v>
      </c>
      <c r="J63" s="18">
        <f t="shared" si="6"/>
        <v>6251.76</v>
      </c>
      <c r="K63" s="18">
        <f t="shared" si="6"/>
        <v>2218</v>
      </c>
      <c r="L63" s="18">
        <f t="shared" si="6"/>
        <v>6016</v>
      </c>
    </row>
    <row r="64" spans="1:12" s="4" customFormat="1" ht="15.75" x14ac:dyDescent="0.25">
      <c r="A64" s="13"/>
      <c r="B64" s="21" t="s">
        <v>80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3:12" ht="15.75" x14ac:dyDescent="0.25">
      <c r="C65" s="18"/>
      <c r="D65" s="18"/>
      <c r="E65" s="18"/>
      <c r="F65" s="18"/>
      <c r="G65" s="18"/>
      <c r="H65" s="18"/>
      <c r="I65" s="18"/>
      <c r="J65" s="18"/>
      <c r="K65" s="18"/>
      <c r="L65" s="18"/>
    </row>
  </sheetData>
  <mergeCells count="28">
    <mergeCell ref="K5:L5"/>
    <mergeCell ref="A20:B20"/>
    <mergeCell ref="A25:B25"/>
    <mergeCell ref="A1:L1"/>
    <mergeCell ref="A2:L2"/>
    <mergeCell ref="I3:L3"/>
    <mergeCell ref="A4:A6"/>
    <mergeCell ref="B4:B6"/>
    <mergeCell ref="C4:G4"/>
    <mergeCell ref="H4:L4"/>
    <mergeCell ref="C5:E5"/>
    <mergeCell ref="F5:G5"/>
    <mergeCell ref="H5:J5"/>
    <mergeCell ref="B60:L60"/>
    <mergeCell ref="A62:B62"/>
    <mergeCell ref="A63:B63"/>
    <mergeCell ref="B7:H7"/>
    <mergeCell ref="B21:H21"/>
    <mergeCell ref="I21:L21"/>
    <mergeCell ref="B26:H26"/>
    <mergeCell ref="I26:L26"/>
    <mergeCell ref="A28:B28"/>
    <mergeCell ref="A51:B51"/>
    <mergeCell ref="A59:B59"/>
    <mergeCell ref="B29:H29"/>
    <mergeCell ref="I29:L29"/>
    <mergeCell ref="B52:H52"/>
    <mergeCell ref="I52:L52"/>
  </mergeCells>
  <printOptions horizontalCentered="1"/>
  <pageMargins left="0.23622047244094491" right="0.23622047244094491" top="0.74803149606299213" bottom="0.56000000000000005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T65"/>
  <sheetViews>
    <sheetView zoomScale="75" zoomScaleNormal="75" workbookViewId="0">
      <selection sqref="A1:R1"/>
    </sheetView>
  </sheetViews>
  <sheetFormatPr defaultRowHeight="15" x14ac:dyDescent="0.25"/>
  <cols>
    <col min="1" max="1" width="6.5703125" bestFit="1" customWidth="1"/>
    <col min="2" max="2" width="40.28515625" customWidth="1"/>
    <col min="3" max="3" width="9.140625" bestFit="1" customWidth="1"/>
    <col min="4" max="4" width="13.140625" bestFit="1" customWidth="1"/>
    <col min="5" max="5" width="12.5703125" bestFit="1" customWidth="1"/>
    <col min="6" max="6" width="14.85546875" bestFit="1" customWidth="1"/>
    <col min="7" max="7" width="9.140625" bestFit="1" customWidth="1"/>
    <col min="8" max="8" width="13.140625" bestFit="1" customWidth="1"/>
    <col min="9" max="9" width="8.7109375" bestFit="1" customWidth="1"/>
    <col min="10" max="10" width="14.5703125" customWidth="1"/>
    <col min="11" max="11" width="9.85546875" bestFit="1" customWidth="1"/>
    <col min="12" max="12" width="14.85546875" bestFit="1" customWidth="1"/>
    <col min="13" max="13" width="15" bestFit="1" customWidth="1"/>
    <col min="14" max="14" width="14.85546875" bestFit="1" customWidth="1"/>
    <col min="15" max="15" width="9.85546875" bestFit="1" customWidth="1"/>
    <col min="16" max="16" width="14.85546875" bestFit="1" customWidth="1"/>
    <col min="17" max="17" width="15" bestFit="1" customWidth="1"/>
    <col min="18" max="18" width="15.7109375" customWidth="1"/>
  </cols>
  <sheetData>
    <row r="1" spans="1:254" ht="42.75" x14ac:dyDescent="0.8">
      <c r="A1" s="65" t="s">
        <v>120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6"/>
      <c r="M1" s="66"/>
      <c r="N1" s="66"/>
      <c r="O1" s="66"/>
      <c r="P1" s="66"/>
      <c r="Q1" s="66"/>
      <c r="R1" s="66"/>
    </row>
    <row r="2" spans="1:254" ht="23.25" x14ac:dyDescent="0.35">
      <c r="A2" s="38" t="s">
        <v>111</v>
      </c>
      <c r="B2" s="38"/>
      <c r="C2" s="38"/>
      <c r="D2" s="38"/>
      <c r="E2" s="38"/>
      <c r="F2" s="38"/>
      <c r="G2" s="38"/>
      <c r="H2" s="38"/>
      <c r="I2" s="38"/>
      <c r="J2" s="38"/>
      <c r="K2" s="67"/>
      <c r="L2" s="67"/>
      <c r="M2" s="67"/>
      <c r="N2" s="67"/>
      <c r="O2" s="67"/>
      <c r="P2" s="67"/>
      <c r="Q2" s="67"/>
      <c r="R2" s="67"/>
    </row>
    <row r="3" spans="1:254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L3" s="68" t="s">
        <v>46</v>
      </c>
      <c r="M3" s="68"/>
      <c r="N3" s="68"/>
      <c r="O3" s="68"/>
      <c r="P3" s="68"/>
      <c r="Q3" s="68"/>
      <c r="R3" s="68"/>
    </row>
    <row r="4" spans="1:254" ht="26.25" customHeight="1" x14ac:dyDescent="0.25">
      <c r="A4" s="39" t="s">
        <v>0</v>
      </c>
      <c r="B4" s="39" t="s">
        <v>1</v>
      </c>
      <c r="C4" s="69" t="s">
        <v>33</v>
      </c>
      <c r="D4" s="69"/>
      <c r="E4" s="69"/>
      <c r="F4" s="69"/>
      <c r="G4" s="69"/>
      <c r="H4" s="69"/>
      <c r="I4" s="69"/>
      <c r="J4" s="69"/>
      <c r="K4" s="69" t="s">
        <v>110</v>
      </c>
      <c r="L4" s="69"/>
      <c r="M4" s="69"/>
      <c r="N4" s="69"/>
      <c r="O4" s="69"/>
      <c r="P4" s="69"/>
      <c r="Q4" s="69"/>
      <c r="R4" s="69"/>
    </row>
    <row r="5" spans="1:254" ht="33.75" customHeight="1" x14ac:dyDescent="0.25">
      <c r="A5" s="39"/>
      <c r="B5" s="39"/>
      <c r="C5" s="40" t="s">
        <v>87</v>
      </c>
      <c r="D5" s="41"/>
      <c r="E5" s="41"/>
      <c r="F5" s="41"/>
      <c r="G5" s="40" t="s">
        <v>34</v>
      </c>
      <c r="H5" s="40"/>
      <c r="I5" s="41" t="s">
        <v>35</v>
      </c>
      <c r="J5" s="41"/>
      <c r="K5" s="40" t="s">
        <v>89</v>
      </c>
      <c r="L5" s="41"/>
      <c r="M5" s="41"/>
      <c r="N5" s="41"/>
      <c r="O5" s="40" t="s">
        <v>99</v>
      </c>
      <c r="P5" s="40"/>
      <c r="Q5" s="41"/>
      <c r="R5" s="41"/>
    </row>
    <row r="6" spans="1:254" ht="36" customHeight="1" x14ac:dyDescent="0.25">
      <c r="A6" s="39"/>
      <c r="B6" s="39"/>
      <c r="C6" s="52" t="s">
        <v>86</v>
      </c>
      <c r="D6" s="54"/>
      <c r="E6" s="54"/>
      <c r="F6" s="53"/>
      <c r="G6" s="40" t="s">
        <v>88</v>
      </c>
      <c r="H6" s="40"/>
      <c r="I6" s="40" t="s">
        <v>97</v>
      </c>
      <c r="J6" s="40"/>
      <c r="K6" s="40" t="s">
        <v>93</v>
      </c>
      <c r="L6" s="40"/>
      <c r="M6" s="40" t="s">
        <v>102</v>
      </c>
      <c r="N6" s="40"/>
      <c r="O6" s="40" t="s">
        <v>95</v>
      </c>
      <c r="P6" s="40"/>
      <c r="Q6" s="40" t="s">
        <v>100</v>
      </c>
      <c r="R6" s="40"/>
    </row>
    <row r="7" spans="1:254" ht="72" x14ac:dyDescent="0.25">
      <c r="A7" s="39"/>
      <c r="B7" s="39"/>
      <c r="C7" s="15" t="s">
        <v>3</v>
      </c>
      <c r="D7" s="15" t="s">
        <v>36</v>
      </c>
      <c r="E7" s="15" t="s">
        <v>38</v>
      </c>
      <c r="F7" s="15" t="s">
        <v>36</v>
      </c>
      <c r="G7" s="15" t="s">
        <v>3</v>
      </c>
      <c r="H7" s="15" t="s">
        <v>37</v>
      </c>
      <c r="I7" s="15" t="s">
        <v>98</v>
      </c>
      <c r="J7" s="15" t="s">
        <v>36</v>
      </c>
      <c r="K7" s="15" t="s">
        <v>3</v>
      </c>
      <c r="L7" s="15" t="s">
        <v>36</v>
      </c>
      <c r="M7" s="15" t="s">
        <v>101</v>
      </c>
      <c r="N7" s="15" t="s">
        <v>36</v>
      </c>
      <c r="O7" s="15" t="s">
        <v>3</v>
      </c>
      <c r="P7" s="15" t="s">
        <v>36</v>
      </c>
      <c r="Q7" s="15" t="s">
        <v>101</v>
      </c>
      <c r="R7" s="15" t="s">
        <v>36</v>
      </c>
    </row>
    <row r="8" spans="1:254" ht="24.75" customHeight="1" x14ac:dyDescent="0.25">
      <c r="A8" s="6"/>
      <c r="B8" s="57" t="s">
        <v>58</v>
      </c>
      <c r="C8" s="58"/>
      <c r="D8" s="58"/>
      <c r="E8" s="58"/>
      <c r="F8" s="58"/>
      <c r="G8" s="58"/>
      <c r="H8" s="58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</row>
    <row r="9" spans="1:254" s="4" customFormat="1" ht="20.100000000000001" customHeight="1" x14ac:dyDescent="0.25">
      <c r="A9" s="9">
        <v>1</v>
      </c>
      <c r="B9" s="11" t="s">
        <v>59</v>
      </c>
      <c r="C9" s="18">
        <v>453</v>
      </c>
      <c r="D9" s="18">
        <v>1322.49</v>
      </c>
      <c r="E9" s="18">
        <v>141</v>
      </c>
      <c r="F9" s="18">
        <v>375.36</v>
      </c>
      <c r="G9" s="18">
        <v>444</v>
      </c>
      <c r="H9" s="18">
        <v>1299.31</v>
      </c>
      <c r="I9" s="18">
        <v>138</v>
      </c>
      <c r="J9" s="18">
        <v>367.36</v>
      </c>
      <c r="K9" s="18">
        <v>451</v>
      </c>
      <c r="L9" s="18">
        <v>1317.49</v>
      </c>
      <c r="M9" s="18">
        <v>139</v>
      </c>
      <c r="N9" s="18">
        <v>370.36</v>
      </c>
      <c r="O9" s="18">
        <v>444</v>
      </c>
      <c r="P9" s="18">
        <v>1299.31</v>
      </c>
      <c r="Q9" s="18">
        <v>138</v>
      </c>
      <c r="R9" s="18">
        <v>367.36</v>
      </c>
    </row>
    <row r="10" spans="1:254" s="4" customFormat="1" ht="20.100000000000001" customHeight="1" x14ac:dyDescent="0.25">
      <c r="A10" s="9">
        <v>2</v>
      </c>
      <c r="B10" s="11" t="s">
        <v>60</v>
      </c>
      <c r="C10" s="18">
        <v>985</v>
      </c>
      <c r="D10" s="18">
        <v>1905.29</v>
      </c>
      <c r="E10" s="18">
        <v>58</v>
      </c>
      <c r="F10" s="18">
        <v>331.17</v>
      </c>
      <c r="G10" s="18">
        <v>738</v>
      </c>
      <c r="H10" s="18">
        <v>741.13</v>
      </c>
      <c r="I10" s="18">
        <v>56</v>
      </c>
      <c r="J10" s="18">
        <v>127.97</v>
      </c>
      <c r="K10" s="18">
        <v>985</v>
      </c>
      <c r="L10" s="18">
        <v>1905.29</v>
      </c>
      <c r="M10" s="18">
        <v>58</v>
      </c>
      <c r="N10" s="18">
        <v>331.17</v>
      </c>
      <c r="O10" s="18">
        <v>738</v>
      </c>
      <c r="P10" s="18">
        <v>741.13</v>
      </c>
      <c r="Q10" s="18">
        <v>56</v>
      </c>
      <c r="R10" s="18">
        <v>127.97</v>
      </c>
    </row>
    <row r="11" spans="1:254" s="4" customFormat="1" ht="15.75" x14ac:dyDescent="0.25">
      <c r="A11" s="9">
        <v>3</v>
      </c>
      <c r="B11" s="11" t="s">
        <v>61</v>
      </c>
      <c r="C11" s="18">
        <v>382</v>
      </c>
      <c r="D11" s="18">
        <v>234.1</v>
      </c>
      <c r="E11" s="18">
        <v>16</v>
      </c>
      <c r="F11" s="18">
        <v>5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  <row r="12" spans="1:254" s="4" customFormat="1" ht="15.75" x14ac:dyDescent="0.25">
      <c r="A12" s="9">
        <v>4</v>
      </c>
      <c r="B12" s="11" t="s">
        <v>62</v>
      </c>
      <c r="C12" s="18">
        <v>6</v>
      </c>
      <c r="D12" s="18">
        <v>8.6</v>
      </c>
      <c r="E12" s="18">
        <v>6</v>
      </c>
      <c r="F12" s="18">
        <v>8.6</v>
      </c>
      <c r="G12" s="18">
        <v>6</v>
      </c>
      <c r="H12" s="18">
        <v>8.6</v>
      </c>
      <c r="I12" s="18">
        <v>6</v>
      </c>
      <c r="J12" s="18">
        <v>8.6</v>
      </c>
      <c r="K12" s="18">
        <v>6</v>
      </c>
      <c r="L12" s="18">
        <v>8.6</v>
      </c>
      <c r="M12" s="18">
        <v>6</v>
      </c>
      <c r="N12" s="18">
        <v>8.6</v>
      </c>
      <c r="O12" s="18">
        <v>6</v>
      </c>
      <c r="P12" s="18">
        <v>8.6</v>
      </c>
      <c r="Q12" s="18">
        <v>6</v>
      </c>
      <c r="R12" s="18">
        <v>8.6</v>
      </c>
    </row>
    <row r="13" spans="1:254" s="4" customFormat="1" ht="15.75" x14ac:dyDescent="0.25">
      <c r="A13" s="9">
        <v>5</v>
      </c>
      <c r="B13" s="11" t="s">
        <v>63</v>
      </c>
      <c r="C13" s="18">
        <v>6</v>
      </c>
      <c r="D13" s="18">
        <v>7.53</v>
      </c>
      <c r="E13" s="18">
        <v>6</v>
      </c>
      <c r="F13" s="18">
        <v>7.53</v>
      </c>
      <c r="G13" s="18">
        <v>6</v>
      </c>
      <c r="H13" s="18">
        <v>7.53</v>
      </c>
      <c r="I13" s="18">
        <v>6</v>
      </c>
      <c r="J13" s="18">
        <v>7.53</v>
      </c>
      <c r="K13" s="18">
        <v>6</v>
      </c>
      <c r="L13" s="18">
        <v>7.53</v>
      </c>
      <c r="M13" s="18">
        <v>6</v>
      </c>
      <c r="N13" s="18">
        <v>7.53</v>
      </c>
      <c r="O13" s="18">
        <v>6</v>
      </c>
      <c r="P13" s="18">
        <v>7.53</v>
      </c>
      <c r="Q13" s="18">
        <v>6</v>
      </c>
      <c r="R13" s="18">
        <v>7.53</v>
      </c>
    </row>
    <row r="14" spans="1:254" s="4" customFormat="1" ht="15.75" x14ac:dyDescent="0.25">
      <c r="A14" s="9">
        <v>6</v>
      </c>
      <c r="B14" s="11" t="s">
        <v>64</v>
      </c>
      <c r="C14" s="18">
        <v>94</v>
      </c>
      <c r="D14" s="18">
        <v>333</v>
      </c>
      <c r="E14" s="18">
        <v>30</v>
      </c>
      <c r="F14" s="18">
        <v>112</v>
      </c>
      <c r="G14" s="18">
        <v>94</v>
      </c>
      <c r="H14" s="18">
        <v>333</v>
      </c>
      <c r="I14" s="18">
        <v>30</v>
      </c>
      <c r="J14" s="18">
        <v>112</v>
      </c>
      <c r="K14" s="18">
        <v>124</v>
      </c>
      <c r="L14" s="18">
        <v>445</v>
      </c>
      <c r="M14" s="18">
        <v>30</v>
      </c>
      <c r="N14" s="18">
        <v>112</v>
      </c>
      <c r="O14" s="18">
        <v>30</v>
      </c>
      <c r="P14" s="18">
        <v>112</v>
      </c>
      <c r="Q14" s="18">
        <v>30</v>
      </c>
      <c r="R14" s="18">
        <v>112</v>
      </c>
    </row>
    <row r="15" spans="1:254" s="4" customFormat="1" ht="15.75" x14ac:dyDescent="0.25">
      <c r="A15" s="9">
        <v>7</v>
      </c>
      <c r="B15" s="11" t="s">
        <v>65</v>
      </c>
      <c r="C15" s="18">
        <v>16</v>
      </c>
      <c r="D15" s="18">
        <v>29.7</v>
      </c>
      <c r="E15" s="18">
        <v>7</v>
      </c>
      <c r="F15" s="18">
        <v>10.199999999999999</v>
      </c>
      <c r="G15" s="18">
        <v>16</v>
      </c>
      <c r="H15" s="18">
        <v>29.7</v>
      </c>
      <c r="I15" s="18">
        <v>7</v>
      </c>
      <c r="J15" s="18">
        <v>10.199999999999999</v>
      </c>
      <c r="K15" s="18">
        <v>16</v>
      </c>
      <c r="L15" s="18">
        <v>29.7</v>
      </c>
      <c r="M15" s="18">
        <v>7</v>
      </c>
      <c r="N15" s="18">
        <v>10.199999999999999</v>
      </c>
      <c r="O15" s="18">
        <v>16</v>
      </c>
      <c r="P15" s="18">
        <v>29.7</v>
      </c>
      <c r="Q15" s="18">
        <v>7</v>
      </c>
      <c r="R15" s="18">
        <v>10.199999999999999</v>
      </c>
    </row>
    <row r="16" spans="1:254" s="4" customFormat="1" ht="15.75" x14ac:dyDescent="0.25">
      <c r="A16" s="9">
        <v>8</v>
      </c>
      <c r="B16" s="11" t="s">
        <v>66</v>
      </c>
      <c r="C16" s="18">
        <v>10</v>
      </c>
      <c r="D16" s="18">
        <v>16.5</v>
      </c>
      <c r="E16" s="18">
        <v>8</v>
      </c>
      <c r="F16" s="18">
        <v>13.5</v>
      </c>
      <c r="G16" s="18">
        <v>10</v>
      </c>
      <c r="H16" s="18">
        <v>16.5</v>
      </c>
      <c r="I16" s="18">
        <v>8</v>
      </c>
      <c r="J16" s="18">
        <v>13.5</v>
      </c>
      <c r="K16" s="18">
        <v>10</v>
      </c>
      <c r="L16" s="18">
        <v>16.5</v>
      </c>
      <c r="M16" s="18">
        <v>8</v>
      </c>
      <c r="N16" s="18">
        <v>13.5</v>
      </c>
      <c r="O16" s="18">
        <v>10</v>
      </c>
      <c r="P16" s="18">
        <v>16.5</v>
      </c>
      <c r="Q16" s="18">
        <v>8</v>
      </c>
      <c r="R16" s="18">
        <v>13.5</v>
      </c>
    </row>
    <row r="17" spans="1:18" s="4" customFormat="1" ht="15.75" x14ac:dyDescent="0.25">
      <c r="A17" s="9">
        <v>9</v>
      </c>
      <c r="B17" s="11" t="s">
        <v>67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</row>
    <row r="18" spans="1:18" s="4" customFormat="1" ht="15.75" x14ac:dyDescent="0.25">
      <c r="A18" s="9">
        <v>10</v>
      </c>
      <c r="B18" s="11" t="s">
        <v>68</v>
      </c>
      <c r="C18" s="18">
        <v>238</v>
      </c>
      <c r="D18" s="18">
        <v>477.32</v>
      </c>
      <c r="E18" s="18">
        <v>0</v>
      </c>
      <c r="F18" s="18">
        <v>0</v>
      </c>
      <c r="G18" s="18">
        <v>238</v>
      </c>
      <c r="H18" s="18">
        <v>477.32</v>
      </c>
      <c r="I18" s="18">
        <v>0</v>
      </c>
      <c r="J18" s="18">
        <v>0</v>
      </c>
      <c r="K18" s="18">
        <v>238</v>
      </c>
      <c r="L18" s="18">
        <v>477.32</v>
      </c>
      <c r="M18" s="18">
        <v>0</v>
      </c>
      <c r="N18" s="18">
        <v>0</v>
      </c>
      <c r="O18" s="18">
        <v>238</v>
      </c>
      <c r="P18" s="18">
        <v>477.32</v>
      </c>
      <c r="Q18" s="18">
        <v>0</v>
      </c>
      <c r="R18" s="18">
        <v>0</v>
      </c>
    </row>
    <row r="19" spans="1:18" s="4" customFormat="1" ht="15.75" x14ac:dyDescent="0.25">
      <c r="A19" s="9">
        <v>11</v>
      </c>
      <c r="B19" s="11" t="s">
        <v>69</v>
      </c>
      <c r="C19" s="18">
        <v>60</v>
      </c>
      <c r="D19" s="18">
        <v>67.53</v>
      </c>
      <c r="E19" s="18">
        <v>5</v>
      </c>
      <c r="F19" s="18">
        <v>5.0199999999999996</v>
      </c>
      <c r="G19" s="18">
        <v>60</v>
      </c>
      <c r="H19" s="18">
        <v>67.53</v>
      </c>
      <c r="I19" s="18">
        <v>5</v>
      </c>
      <c r="J19" s="18">
        <v>5.0199999999999996</v>
      </c>
      <c r="K19" s="18">
        <v>60</v>
      </c>
      <c r="L19" s="18">
        <v>67.5</v>
      </c>
      <c r="M19" s="18">
        <v>6</v>
      </c>
      <c r="N19" s="18">
        <v>11.02</v>
      </c>
      <c r="O19" s="18">
        <v>60</v>
      </c>
      <c r="P19" s="18">
        <v>67.5</v>
      </c>
      <c r="Q19" s="18">
        <v>5</v>
      </c>
      <c r="R19" s="18">
        <v>5.0199999999999996</v>
      </c>
    </row>
    <row r="20" spans="1:18" s="4" customFormat="1" ht="15.75" x14ac:dyDescent="0.25">
      <c r="A20" s="9">
        <v>12</v>
      </c>
      <c r="B20" s="11" t="s">
        <v>70</v>
      </c>
      <c r="C20" s="18">
        <v>314</v>
      </c>
      <c r="D20" s="18">
        <v>734.17</v>
      </c>
      <c r="E20" s="18">
        <v>53</v>
      </c>
      <c r="F20" s="18">
        <v>88.95</v>
      </c>
      <c r="G20" s="18">
        <v>314</v>
      </c>
      <c r="H20" s="18">
        <v>734.17</v>
      </c>
      <c r="I20" s="18">
        <v>53</v>
      </c>
      <c r="J20" s="18">
        <v>88.95</v>
      </c>
      <c r="K20" s="18">
        <v>314</v>
      </c>
      <c r="L20" s="18">
        <v>734.17</v>
      </c>
      <c r="M20" s="18">
        <v>53</v>
      </c>
      <c r="N20" s="18">
        <v>88.95</v>
      </c>
      <c r="O20" s="18">
        <v>314</v>
      </c>
      <c r="P20" s="18">
        <v>734.17</v>
      </c>
      <c r="Q20" s="18">
        <v>53</v>
      </c>
      <c r="R20" s="18">
        <v>88.95</v>
      </c>
    </row>
    <row r="21" spans="1:18" s="2" customFormat="1" ht="19.5" x14ac:dyDescent="0.4">
      <c r="A21" s="61" t="s">
        <v>82</v>
      </c>
      <c r="B21" s="62"/>
      <c r="C21" s="20">
        <f>SUM(C9:C20)</f>
        <v>2564</v>
      </c>
      <c r="D21" s="20">
        <f t="shared" ref="D21:R21" si="0">SUM(D9:D20)</f>
        <v>5136.2299999999996</v>
      </c>
      <c r="E21" s="20">
        <f t="shared" si="0"/>
        <v>330</v>
      </c>
      <c r="F21" s="20">
        <f t="shared" si="0"/>
        <v>957.33</v>
      </c>
      <c r="G21" s="20">
        <f t="shared" si="0"/>
        <v>1926</v>
      </c>
      <c r="H21" s="20">
        <f t="shared" si="0"/>
        <v>3714.7900000000004</v>
      </c>
      <c r="I21" s="20">
        <f t="shared" si="0"/>
        <v>309</v>
      </c>
      <c r="J21" s="20">
        <f t="shared" si="0"/>
        <v>741.13000000000011</v>
      </c>
      <c r="K21" s="20">
        <f t="shared" si="0"/>
        <v>2210</v>
      </c>
      <c r="L21" s="20">
        <f t="shared" si="0"/>
        <v>5009.0999999999995</v>
      </c>
      <c r="M21" s="20">
        <f t="shared" si="0"/>
        <v>313</v>
      </c>
      <c r="N21" s="20">
        <f t="shared" si="0"/>
        <v>953.33</v>
      </c>
      <c r="O21" s="20">
        <f t="shared" si="0"/>
        <v>1862</v>
      </c>
      <c r="P21" s="20">
        <f t="shared" si="0"/>
        <v>3493.76</v>
      </c>
      <c r="Q21" s="20">
        <f t="shared" si="0"/>
        <v>309</v>
      </c>
      <c r="R21" s="20">
        <f t="shared" si="0"/>
        <v>741.13000000000011</v>
      </c>
    </row>
    <row r="22" spans="1:18" s="3" customFormat="1" ht="24.75" x14ac:dyDescent="0.5">
      <c r="A22" s="12"/>
      <c r="B22" s="57" t="s">
        <v>71</v>
      </c>
      <c r="C22" s="58"/>
      <c r="D22" s="58"/>
      <c r="E22" s="58"/>
      <c r="F22" s="58"/>
      <c r="G22" s="58"/>
      <c r="H22" s="58"/>
      <c r="I22" s="59"/>
      <c r="J22" s="60"/>
      <c r="K22" s="60"/>
      <c r="L22" s="60"/>
      <c r="M22" s="60"/>
      <c r="N22" s="60"/>
      <c r="O22" s="60"/>
      <c r="P22" s="59"/>
      <c r="Q22" s="60"/>
      <c r="R22" s="60"/>
    </row>
    <row r="23" spans="1:18" s="4" customFormat="1" ht="15.75" x14ac:dyDescent="0.25">
      <c r="A23" s="9">
        <v>13</v>
      </c>
      <c r="B23" s="11" t="s">
        <v>6</v>
      </c>
      <c r="C23" s="18">
        <v>249</v>
      </c>
      <c r="D23" s="18">
        <v>415.04</v>
      </c>
      <c r="E23" s="18">
        <v>176</v>
      </c>
      <c r="F23" s="18">
        <v>360.4</v>
      </c>
      <c r="G23" s="18">
        <v>247</v>
      </c>
      <c r="H23" s="18">
        <v>401.74</v>
      </c>
      <c r="I23" s="18">
        <v>176</v>
      </c>
      <c r="J23" s="18">
        <v>360.4</v>
      </c>
      <c r="K23" s="18">
        <v>249</v>
      </c>
      <c r="L23" s="18">
        <v>415.04</v>
      </c>
      <c r="M23" s="18">
        <v>176</v>
      </c>
      <c r="N23" s="18">
        <v>360.4</v>
      </c>
      <c r="O23" s="18">
        <v>247</v>
      </c>
      <c r="P23" s="18">
        <v>402.04</v>
      </c>
      <c r="Q23" s="18">
        <v>176</v>
      </c>
      <c r="R23" s="18">
        <v>360.4</v>
      </c>
    </row>
    <row r="24" spans="1:18" s="4" customFormat="1" ht="15" hidden="1" customHeight="1" x14ac:dyDescent="0.25">
      <c r="A24" s="9">
        <v>14</v>
      </c>
      <c r="B24" s="11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</row>
    <row r="25" spans="1:18" s="4" customFormat="1" ht="15.75" x14ac:dyDescent="0.25">
      <c r="A25" s="9">
        <v>14</v>
      </c>
      <c r="B25" s="11" t="s">
        <v>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s="2" customFormat="1" ht="19.5" x14ac:dyDescent="0.4">
      <c r="A26" s="61" t="s">
        <v>82</v>
      </c>
      <c r="B26" s="62"/>
      <c r="C26" s="20">
        <f t="shared" ref="C26:R26" si="1">SUM(C23:C25)</f>
        <v>249</v>
      </c>
      <c r="D26" s="20">
        <f t="shared" si="1"/>
        <v>415.04</v>
      </c>
      <c r="E26" s="20">
        <f t="shared" si="1"/>
        <v>176</v>
      </c>
      <c r="F26" s="20">
        <f t="shared" si="1"/>
        <v>360.4</v>
      </c>
      <c r="G26" s="20">
        <f t="shared" si="1"/>
        <v>247</v>
      </c>
      <c r="H26" s="20">
        <f t="shared" si="1"/>
        <v>401.74</v>
      </c>
      <c r="I26" s="20">
        <f t="shared" si="1"/>
        <v>176</v>
      </c>
      <c r="J26" s="20">
        <f t="shared" si="1"/>
        <v>360.4</v>
      </c>
      <c r="K26" s="20">
        <f t="shared" si="1"/>
        <v>249</v>
      </c>
      <c r="L26" s="20">
        <f t="shared" si="1"/>
        <v>415.04</v>
      </c>
      <c r="M26" s="20">
        <f t="shared" si="1"/>
        <v>176</v>
      </c>
      <c r="N26" s="20">
        <f t="shared" si="1"/>
        <v>360.4</v>
      </c>
      <c r="O26" s="20">
        <f t="shared" si="1"/>
        <v>247</v>
      </c>
      <c r="P26" s="20">
        <f t="shared" si="1"/>
        <v>402.04</v>
      </c>
      <c r="Q26" s="20">
        <f t="shared" si="1"/>
        <v>176</v>
      </c>
      <c r="R26" s="20">
        <f t="shared" si="1"/>
        <v>360.4</v>
      </c>
    </row>
    <row r="27" spans="1:18" s="3" customFormat="1" ht="24.75" x14ac:dyDescent="0.5">
      <c r="A27" s="12"/>
      <c r="B27" s="57" t="s">
        <v>85</v>
      </c>
      <c r="C27" s="58"/>
      <c r="D27" s="58"/>
      <c r="E27" s="58"/>
      <c r="F27" s="58"/>
      <c r="G27" s="58"/>
      <c r="H27" s="58"/>
      <c r="I27" s="59"/>
      <c r="J27" s="60"/>
      <c r="K27" s="60"/>
      <c r="L27" s="60"/>
      <c r="M27" s="60"/>
      <c r="N27" s="60"/>
      <c r="O27" s="60"/>
      <c r="P27" s="59"/>
      <c r="Q27" s="60"/>
      <c r="R27" s="60"/>
    </row>
    <row r="28" spans="1:18" s="4" customFormat="1" ht="15.75" x14ac:dyDescent="0.25">
      <c r="A28" s="9">
        <v>15</v>
      </c>
      <c r="B28" s="11" t="s">
        <v>84</v>
      </c>
      <c r="C28" s="18">
        <v>579</v>
      </c>
      <c r="D28" s="18">
        <v>1286.8399999999999</v>
      </c>
      <c r="E28" s="18">
        <v>364</v>
      </c>
      <c r="F28" s="18">
        <v>638.61</v>
      </c>
      <c r="G28" s="18">
        <v>579</v>
      </c>
      <c r="H28" s="18">
        <v>1286.8399999999999</v>
      </c>
      <c r="I28" s="18">
        <v>364</v>
      </c>
      <c r="J28" s="18">
        <v>638.61</v>
      </c>
      <c r="K28" s="18">
        <v>579</v>
      </c>
      <c r="L28" s="18">
        <v>1286.8399999999999</v>
      </c>
      <c r="M28" s="18">
        <v>364</v>
      </c>
      <c r="N28" s="18">
        <v>638.61</v>
      </c>
      <c r="O28" s="18">
        <v>579</v>
      </c>
      <c r="P28" s="18">
        <v>1286.8399999999999</v>
      </c>
      <c r="Q28" s="18">
        <v>364</v>
      </c>
      <c r="R28" s="18">
        <v>638.61</v>
      </c>
    </row>
    <row r="29" spans="1:18" s="2" customFormat="1" ht="19.5" x14ac:dyDescent="0.4">
      <c r="A29" s="61" t="s">
        <v>82</v>
      </c>
      <c r="B29" s="62"/>
      <c r="C29" s="20">
        <f t="shared" ref="C29:R29" si="2">SUM(C28:C28)</f>
        <v>579</v>
      </c>
      <c r="D29" s="20">
        <f t="shared" si="2"/>
        <v>1286.8399999999999</v>
      </c>
      <c r="E29" s="20">
        <f t="shared" si="2"/>
        <v>364</v>
      </c>
      <c r="F29" s="20">
        <f t="shared" si="2"/>
        <v>638.61</v>
      </c>
      <c r="G29" s="20">
        <f t="shared" si="2"/>
        <v>579</v>
      </c>
      <c r="H29" s="20">
        <f t="shared" si="2"/>
        <v>1286.8399999999999</v>
      </c>
      <c r="I29" s="20">
        <f t="shared" si="2"/>
        <v>364</v>
      </c>
      <c r="J29" s="20">
        <f t="shared" si="2"/>
        <v>638.61</v>
      </c>
      <c r="K29" s="20">
        <f t="shared" si="2"/>
        <v>579</v>
      </c>
      <c r="L29" s="20">
        <f t="shared" si="2"/>
        <v>1286.8399999999999</v>
      </c>
      <c r="M29" s="20">
        <f t="shared" si="2"/>
        <v>364</v>
      </c>
      <c r="N29" s="20">
        <f t="shared" si="2"/>
        <v>638.61</v>
      </c>
      <c r="O29" s="20">
        <f t="shared" si="2"/>
        <v>579</v>
      </c>
      <c r="P29" s="20">
        <f t="shared" si="2"/>
        <v>1286.8399999999999</v>
      </c>
      <c r="Q29" s="20">
        <f t="shared" si="2"/>
        <v>364</v>
      </c>
      <c r="R29" s="20">
        <f t="shared" si="2"/>
        <v>638.61</v>
      </c>
    </row>
    <row r="30" spans="1:18" s="3" customFormat="1" ht="24.75" x14ac:dyDescent="0.5">
      <c r="A30" s="12"/>
      <c r="B30" s="57" t="s">
        <v>72</v>
      </c>
      <c r="C30" s="58"/>
      <c r="D30" s="58"/>
      <c r="E30" s="58"/>
      <c r="F30" s="58"/>
      <c r="G30" s="58"/>
      <c r="H30" s="58"/>
      <c r="I30" s="59"/>
      <c r="J30" s="60"/>
      <c r="K30" s="60"/>
      <c r="L30" s="60"/>
      <c r="M30" s="60"/>
      <c r="N30" s="60"/>
      <c r="O30" s="60"/>
      <c r="P30" s="59"/>
      <c r="Q30" s="60"/>
      <c r="R30" s="60"/>
    </row>
    <row r="31" spans="1:18" s="4" customFormat="1" ht="15" hidden="1" customHeight="1" x14ac:dyDescent="0.25">
      <c r="A31" s="13">
        <v>18</v>
      </c>
      <c r="B31" s="13" t="s">
        <v>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</row>
    <row r="32" spans="1:18" s="4" customFormat="1" ht="15" hidden="1" customHeight="1" x14ac:dyDescent="0.25">
      <c r="A32" s="13">
        <v>19</v>
      </c>
      <c r="B32" s="13" t="s">
        <v>10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</row>
    <row r="33" spans="1:18" s="4" customFormat="1" ht="15" hidden="1" customHeight="1" x14ac:dyDescent="0.25">
      <c r="A33" s="13">
        <v>20</v>
      </c>
      <c r="B33" s="13" t="s">
        <v>11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</row>
    <row r="34" spans="1:18" s="4" customFormat="1" ht="15" hidden="1" customHeight="1" x14ac:dyDescent="0.25">
      <c r="A34" s="13">
        <v>21</v>
      </c>
      <c r="B34" s="13" t="s">
        <v>12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8" s="4" customFormat="1" ht="15" hidden="1" customHeight="1" x14ac:dyDescent="0.25">
      <c r="A35" s="13">
        <v>22</v>
      </c>
      <c r="B35" s="13" t="s">
        <v>13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</row>
    <row r="36" spans="1:18" s="4" customFormat="1" ht="15" hidden="1" customHeight="1" x14ac:dyDescent="0.25">
      <c r="A36" s="13">
        <v>23</v>
      </c>
      <c r="B36" s="13" t="s">
        <v>14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18" s="4" customFormat="1" ht="15.75" x14ac:dyDescent="0.25">
      <c r="A37" s="9">
        <v>16</v>
      </c>
      <c r="B37" s="11" t="s">
        <v>73</v>
      </c>
      <c r="C37" s="18">
        <v>430</v>
      </c>
      <c r="D37" s="18">
        <v>1554.73</v>
      </c>
      <c r="E37" s="18">
        <v>430</v>
      </c>
      <c r="F37" s="18">
        <v>1554.73</v>
      </c>
      <c r="G37" s="18">
        <v>430</v>
      </c>
      <c r="H37" s="18">
        <v>1554.73</v>
      </c>
      <c r="I37" s="18">
        <v>430</v>
      </c>
      <c r="J37" s="18">
        <v>1554.73</v>
      </c>
      <c r="K37" s="18">
        <v>430</v>
      </c>
      <c r="L37" s="18">
        <v>1554.73</v>
      </c>
      <c r="M37" s="18">
        <v>430</v>
      </c>
      <c r="N37" s="18">
        <v>1554.73</v>
      </c>
      <c r="O37" s="18">
        <v>430</v>
      </c>
      <c r="P37" s="18">
        <v>1554.73</v>
      </c>
      <c r="Q37" s="18">
        <v>430</v>
      </c>
      <c r="R37" s="18">
        <v>1554.73</v>
      </c>
    </row>
    <row r="38" spans="1:18" s="4" customFormat="1" ht="15" hidden="1" customHeight="1" x14ac:dyDescent="0.25">
      <c r="A38" s="9">
        <v>25</v>
      </c>
      <c r="B38" s="11" t="s">
        <v>15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</row>
    <row r="39" spans="1:18" s="4" customFormat="1" ht="15.75" x14ac:dyDescent="0.25">
      <c r="A39" s="9">
        <v>17</v>
      </c>
      <c r="B39" s="11" t="s">
        <v>74</v>
      </c>
      <c r="C39" s="18">
        <v>1</v>
      </c>
      <c r="D39" s="18">
        <v>15</v>
      </c>
      <c r="E39" s="18">
        <v>1</v>
      </c>
      <c r="F39" s="18">
        <v>15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15</v>
      </c>
      <c r="M39" s="18">
        <v>1</v>
      </c>
      <c r="N39" s="18">
        <v>15</v>
      </c>
      <c r="O39" s="18">
        <v>0</v>
      </c>
      <c r="P39" s="18">
        <v>0</v>
      </c>
      <c r="Q39" s="18">
        <v>0</v>
      </c>
      <c r="R39" s="18">
        <v>0</v>
      </c>
    </row>
    <row r="40" spans="1:18" s="4" customFormat="1" ht="15" hidden="1" customHeight="1" x14ac:dyDescent="0.25">
      <c r="A40" s="9">
        <v>27</v>
      </c>
      <c r="B40" s="11" t="s">
        <v>16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</row>
    <row r="41" spans="1:18" s="4" customFormat="1" ht="15" hidden="1" customHeight="1" x14ac:dyDescent="0.25">
      <c r="A41" s="9">
        <v>28</v>
      </c>
      <c r="B41" s="11" t="s">
        <v>17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</row>
    <row r="42" spans="1:18" s="4" customFormat="1" ht="15.75" x14ac:dyDescent="0.25">
      <c r="A42" s="9">
        <v>18</v>
      </c>
      <c r="B42" s="11" t="s">
        <v>75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</row>
    <row r="43" spans="1:18" s="4" customFormat="1" ht="15.75" x14ac:dyDescent="0.25">
      <c r="A43" s="9">
        <v>19</v>
      </c>
      <c r="B43" s="11" t="s">
        <v>76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</row>
    <row r="44" spans="1:18" s="4" customFormat="1" ht="15.75" hidden="1" x14ac:dyDescent="0.25">
      <c r="A44" s="11">
        <v>21</v>
      </c>
      <c r="B44" s="11" t="s">
        <v>18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</row>
    <row r="45" spans="1:18" s="4" customFormat="1" ht="15" hidden="1" customHeight="1" x14ac:dyDescent="0.25">
      <c r="A45" s="11">
        <v>32</v>
      </c>
      <c r="B45" s="11" t="s">
        <v>19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6" spans="1:18" s="4" customFormat="1" ht="15" hidden="1" customHeight="1" x14ac:dyDescent="0.25">
      <c r="A46" s="11">
        <v>33</v>
      </c>
      <c r="B46" s="11" t="s">
        <v>20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</row>
    <row r="47" spans="1:18" s="4" customFormat="1" ht="15" hidden="1" customHeight="1" x14ac:dyDescent="0.25">
      <c r="A47" s="11">
        <v>34</v>
      </c>
      <c r="B47" s="11" t="s">
        <v>21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8" spans="1:18" s="4" customFormat="1" ht="15.75" x14ac:dyDescent="0.25">
      <c r="A48" s="14">
        <v>20</v>
      </c>
      <c r="B48" s="11" t="s">
        <v>77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</row>
    <row r="49" spans="1:18" s="4" customFormat="1" ht="15" hidden="1" customHeight="1" x14ac:dyDescent="0.25">
      <c r="A49" s="11">
        <v>36</v>
      </c>
      <c r="B49" s="11" t="s">
        <v>22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0" spans="1:18" s="4" customFormat="1" ht="15" hidden="1" customHeight="1" x14ac:dyDescent="0.25">
      <c r="A50" s="11">
        <v>37</v>
      </c>
      <c r="B50" s="11" t="s">
        <v>23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</row>
    <row r="51" spans="1:18" s="4" customFormat="1" ht="15" hidden="1" customHeight="1" x14ac:dyDescent="0.25">
      <c r="A51" s="11">
        <v>38</v>
      </c>
      <c r="B51" s="11" t="s">
        <v>24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s="2" customFormat="1" ht="19.5" x14ac:dyDescent="0.4">
      <c r="A52" s="61" t="s">
        <v>82</v>
      </c>
      <c r="B52" s="62"/>
      <c r="C52" s="20">
        <f t="shared" ref="C52:R52" si="3">SUM(C31:C51)</f>
        <v>431</v>
      </c>
      <c r="D52" s="20">
        <f t="shared" si="3"/>
        <v>1569.73</v>
      </c>
      <c r="E52" s="20">
        <f t="shared" si="3"/>
        <v>431</v>
      </c>
      <c r="F52" s="20">
        <f t="shared" si="3"/>
        <v>1569.73</v>
      </c>
      <c r="G52" s="20">
        <f t="shared" si="3"/>
        <v>430</v>
      </c>
      <c r="H52" s="20">
        <f t="shared" si="3"/>
        <v>1554.73</v>
      </c>
      <c r="I52" s="20">
        <f t="shared" si="3"/>
        <v>430</v>
      </c>
      <c r="J52" s="20">
        <f t="shared" si="3"/>
        <v>1554.73</v>
      </c>
      <c r="K52" s="20">
        <f t="shared" si="3"/>
        <v>431</v>
      </c>
      <c r="L52" s="20">
        <f t="shared" si="3"/>
        <v>1569.73</v>
      </c>
      <c r="M52" s="20">
        <f t="shared" si="3"/>
        <v>431</v>
      </c>
      <c r="N52" s="20">
        <f t="shared" si="3"/>
        <v>1569.73</v>
      </c>
      <c r="O52" s="20">
        <f t="shared" si="3"/>
        <v>430</v>
      </c>
      <c r="P52" s="20">
        <f t="shared" si="3"/>
        <v>1554.73</v>
      </c>
      <c r="Q52" s="20">
        <f t="shared" si="3"/>
        <v>430</v>
      </c>
      <c r="R52" s="20">
        <f t="shared" si="3"/>
        <v>1554.73</v>
      </c>
    </row>
    <row r="53" spans="1:18" s="3" customFormat="1" ht="24.75" x14ac:dyDescent="0.5">
      <c r="A53" s="12"/>
      <c r="B53" s="70" t="s">
        <v>79</v>
      </c>
      <c r="C53" s="70"/>
      <c r="D53" s="70"/>
      <c r="E53" s="70"/>
      <c r="F53" s="70"/>
      <c r="G53" s="70"/>
      <c r="H53" s="70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1:18" s="4" customFormat="1" ht="15" hidden="1" customHeight="1" x14ac:dyDescent="0.25">
      <c r="A54" s="13">
        <v>39</v>
      </c>
      <c r="B54" s="13" t="s">
        <v>25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</row>
    <row r="55" spans="1:18" s="4" customFormat="1" ht="15" hidden="1" customHeight="1" x14ac:dyDescent="0.25">
      <c r="A55" s="13">
        <v>40</v>
      </c>
      <c r="B55" s="13" t="s">
        <v>26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</row>
    <row r="56" spans="1:18" s="4" customFormat="1" ht="15" hidden="1" customHeight="1" x14ac:dyDescent="0.25">
      <c r="A56" s="13">
        <v>41</v>
      </c>
      <c r="B56" s="13" t="s">
        <v>27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</row>
    <row r="57" spans="1:18" s="4" customFormat="1" ht="15.75" x14ac:dyDescent="0.25">
      <c r="A57" s="9">
        <v>21</v>
      </c>
      <c r="B57" s="11" t="s">
        <v>78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8" spans="1:18" s="4" customFormat="1" ht="15" hidden="1" customHeight="1" x14ac:dyDescent="0.25">
      <c r="A58" s="11">
        <v>43</v>
      </c>
      <c r="B58" s="11" t="s">
        <v>28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s="4" customFormat="1" ht="15" hidden="1" customHeight="1" x14ac:dyDescent="0.25">
      <c r="A59" s="11">
        <v>44</v>
      </c>
      <c r="B59" s="11" t="s">
        <v>29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</row>
    <row r="60" spans="1:18" s="2" customFormat="1" ht="19.5" x14ac:dyDescent="0.4">
      <c r="A60" s="63" t="s">
        <v>82</v>
      </c>
      <c r="B60" s="64"/>
      <c r="C60" s="20">
        <f t="shared" ref="C60:R60" si="4">SUM(C54:C59)</f>
        <v>0</v>
      </c>
      <c r="D60" s="20">
        <f t="shared" si="4"/>
        <v>0</v>
      </c>
      <c r="E60" s="20">
        <f t="shared" si="4"/>
        <v>0</v>
      </c>
      <c r="F60" s="20">
        <f t="shared" si="4"/>
        <v>0</v>
      </c>
      <c r="G60" s="20">
        <f t="shared" si="4"/>
        <v>0</v>
      </c>
      <c r="H60" s="20">
        <f t="shared" si="4"/>
        <v>0</v>
      </c>
      <c r="I60" s="20">
        <f t="shared" si="4"/>
        <v>0</v>
      </c>
      <c r="J60" s="20">
        <f t="shared" si="4"/>
        <v>0</v>
      </c>
      <c r="K60" s="20">
        <f t="shared" si="4"/>
        <v>0</v>
      </c>
      <c r="L60" s="20">
        <f t="shared" si="4"/>
        <v>0</v>
      </c>
      <c r="M60" s="20">
        <f t="shared" si="4"/>
        <v>0</v>
      </c>
      <c r="N60" s="20">
        <f t="shared" si="4"/>
        <v>0</v>
      </c>
      <c r="O60" s="20">
        <f t="shared" si="4"/>
        <v>0</v>
      </c>
      <c r="P60" s="20">
        <f t="shared" si="4"/>
        <v>0</v>
      </c>
      <c r="Q60" s="20">
        <f t="shared" si="4"/>
        <v>0</v>
      </c>
      <c r="R60" s="20">
        <f t="shared" si="4"/>
        <v>0</v>
      </c>
    </row>
    <row r="61" spans="1:18" s="3" customFormat="1" ht="24.75" hidden="1" customHeight="1" x14ac:dyDescent="0.5">
      <c r="A61" s="11"/>
      <c r="B61" s="46" t="s">
        <v>30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</row>
    <row r="62" spans="1:18" s="4" customFormat="1" ht="15" hidden="1" customHeight="1" x14ac:dyDescent="0.25">
      <c r="A62" s="11">
        <v>45</v>
      </c>
      <c r="B62" s="11" t="s">
        <v>31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</row>
    <row r="63" spans="1:18" s="4" customFormat="1" ht="15" hidden="1" customHeight="1" x14ac:dyDescent="0.25">
      <c r="A63" s="47" t="s">
        <v>5</v>
      </c>
      <c r="B63" s="46"/>
      <c r="C63" s="11">
        <f t="shared" ref="C63:R63" si="5">SUM(C62:C62)</f>
        <v>0</v>
      </c>
      <c r="D63" s="11">
        <f t="shared" si="5"/>
        <v>0</v>
      </c>
      <c r="E63" s="11">
        <f t="shared" si="5"/>
        <v>0</v>
      </c>
      <c r="F63" s="11">
        <f t="shared" si="5"/>
        <v>0</v>
      </c>
      <c r="G63" s="11">
        <f t="shared" si="5"/>
        <v>0</v>
      </c>
      <c r="H63" s="11">
        <f t="shared" si="5"/>
        <v>0</v>
      </c>
      <c r="I63" s="11">
        <f t="shared" si="5"/>
        <v>0</v>
      </c>
      <c r="J63" s="11">
        <f t="shared" si="5"/>
        <v>0</v>
      </c>
      <c r="K63" s="11">
        <f t="shared" si="5"/>
        <v>0</v>
      </c>
      <c r="L63" s="11">
        <f t="shared" si="5"/>
        <v>0</v>
      </c>
      <c r="M63" s="11">
        <f t="shared" si="5"/>
        <v>0</v>
      </c>
      <c r="N63" s="11">
        <f t="shared" si="5"/>
        <v>0</v>
      </c>
      <c r="O63" s="11">
        <f t="shared" si="5"/>
        <v>0</v>
      </c>
      <c r="P63" s="11">
        <f t="shared" si="5"/>
        <v>0</v>
      </c>
      <c r="Q63" s="11">
        <f t="shared" si="5"/>
        <v>0</v>
      </c>
      <c r="R63" s="11">
        <f t="shared" si="5"/>
        <v>0</v>
      </c>
    </row>
    <row r="64" spans="1:18" s="4" customFormat="1" ht="19.5" x14ac:dyDescent="0.4">
      <c r="A64" s="55" t="s">
        <v>83</v>
      </c>
      <c r="B64" s="56"/>
      <c r="C64" s="20">
        <f>C60+C52+C29+C26+C21</f>
        <v>3823</v>
      </c>
      <c r="D64" s="20">
        <f t="shared" ref="D64:R64" si="6">D60+D52+D29+D26+D21</f>
        <v>8407.84</v>
      </c>
      <c r="E64" s="20">
        <f t="shared" si="6"/>
        <v>1301</v>
      </c>
      <c r="F64" s="20">
        <f t="shared" si="6"/>
        <v>3526.07</v>
      </c>
      <c r="G64" s="20">
        <f t="shared" si="6"/>
        <v>3182</v>
      </c>
      <c r="H64" s="20">
        <f t="shared" si="6"/>
        <v>6958.1</v>
      </c>
      <c r="I64" s="20">
        <f t="shared" si="6"/>
        <v>1279</v>
      </c>
      <c r="J64" s="20">
        <f t="shared" si="6"/>
        <v>3294.8700000000003</v>
      </c>
      <c r="K64" s="20">
        <f t="shared" si="6"/>
        <v>3469</v>
      </c>
      <c r="L64" s="20">
        <f t="shared" si="6"/>
        <v>8280.7099999999991</v>
      </c>
      <c r="M64" s="20">
        <f t="shared" si="6"/>
        <v>1284</v>
      </c>
      <c r="N64" s="20">
        <f t="shared" si="6"/>
        <v>3522.07</v>
      </c>
      <c r="O64" s="20">
        <f t="shared" si="6"/>
        <v>3118</v>
      </c>
      <c r="P64" s="20">
        <f t="shared" si="6"/>
        <v>6737.37</v>
      </c>
      <c r="Q64" s="20">
        <f t="shared" si="6"/>
        <v>1279</v>
      </c>
      <c r="R64" s="20">
        <f t="shared" si="6"/>
        <v>3294.8700000000003</v>
      </c>
    </row>
    <row r="65" spans="1:18" s="4" customFormat="1" x14ac:dyDescent="0.25">
      <c r="A65" s="13"/>
      <c r="B65" s="21" t="s">
        <v>80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</sheetData>
  <mergeCells count="39">
    <mergeCell ref="A1:R1"/>
    <mergeCell ref="A2:R2"/>
    <mergeCell ref="L3:R3"/>
    <mergeCell ref="A4:A7"/>
    <mergeCell ref="B4:B7"/>
    <mergeCell ref="C4:J4"/>
    <mergeCell ref="K4:R4"/>
    <mergeCell ref="C5:F5"/>
    <mergeCell ref="G5:J5"/>
    <mergeCell ref="K5:N5"/>
    <mergeCell ref="O5:R5"/>
    <mergeCell ref="C6:F6"/>
    <mergeCell ref="O6:P6"/>
    <mergeCell ref="Q6:R6"/>
    <mergeCell ref="G6:H6"/>
    <mergeCell ref="I6:J6"/>
    <mergeCell ref="P53:R53"/>
    <mergeCell ref="A63:B63"/>
    <mergeCell ref="A21:B21"/>
    <mergeCell ref="A26:B26"/>
    <mergeCell ref="M6:N6"/>
    <mergeCell ref="K6:L6"/>
    <mergeCell ref="P22:R22"/>
    <mergeCell ref="A64:B64"/>
    <mergeCell ref="B8:H8"/>
    <mergeCell ref="B22:H22"/>
    <mergeCell ref="I22:O22"/>
    <mergeCell ref="A29:B29"/>
    <mergeCell ref="A52:B52"/>
    <mergeCell ref="A60:B60"/>
    <mergeCell ref="B27:H27"/>
    <mergeCell ref="I27:O27"/>
    <mergeCell ref="B30:H30"/>
    <mergeCell ref="I30:O30"/>
    <mergeCell ref="B53:H53"/>
    <mergeCell ref="I53:O53"/>
    <mergeCell ref="B61:R61"/>
    <mergeCell ref="P27:R27"/>
    <mergeCell ref="P30:R30"/>
  </mergeCells>
  <pageMargins left="0.4" right="0.36" top="0.83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B64"/>
  <sheetViews>
    <sheetView zoomScale="75" zoomScaleNormal="75" workbookViewId="0">
      <selection sqref="A1:R1"/>
    </sheetView>
  </sheetViews>
  <sheetFormatPr defaultRowHeight="15" x14ac:dyDescent="0.25"/>
  <cols>
    <col min="1" max="1" width="6.5703125" bestFit="1" customWidth="1"/>
    <col min="2" max="3" width="29.85546875" customWidth="1"/>
    <col min="4" max="4" width="19.7109375" bestFit="1" customWidth="1"/>
    <col min="5" max="5" width="19.7109375" customWidth="1"/>
    <col min="6" max="6" width="14.42578125" customWidth="1"/>
    <col min="7" max="7" width="18.28515625" bestFit="1" customWidth="1"/>
    <col min="8" max="8" width="11.7109375" bestFit="1" customWidth="1"/>
    <col min="9" max="9" width="18.28515625" bestFit="1" customWidth="1"/>
    <col min="10" max="10" width="11.7109375" bestFit="1" customWidth="1"/>
    <col min="11" max="14" width="11.7109375" customWidth="1"/>
    <col min="15" max="15" width="18.28515625" bestFit="1" customWidth="1"/>
    <col min="16" max="16" width="11.7109375" bestFit="1" customWidth="1"/>
    <col min="17" max="17" width="18.28515625" bestFit="1" customWidth="1"/>
    <col min="18" max="18" width="11.7109375" bestFit="1" customWidth="1"/>
  </cols>
  <sheetData>
    <row r="1" spans="1:262" ht="42.75" x14ac:dyDescent="0.8">
      <c r="A1" s="65" t="s">
        <v>121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66"/>
      <c r="Q1" s="66"/>
      <c r="R1" s="66"/>
    </row>
    <row r="2" spans="1:262" ht="23.25" x14ac:dyDescent="0.35">
      <c r="A2" s="38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67"/>
      <c r="P2" s="67"/>
      <c r="Q2" s="67"/>
      <c r="R2" s="67"/>
    </row>
    <row r="3" spans="1:262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73" t="s">
        <v>47</v>
      </c>
      <c r="Q3" s="73"/>
      <c r="R3" s="73"/>
    </row>
    <row r="4" spans="1:262" ht="49.5" customHeight="1" x14ac:dyDescent="0.25">
      <c r="A4" s="39" t="s">
        <v>0</v>
      </c>
      <c r="B4" s="39" t="s">
        <v>1</v>
      </c>
      <c r="C4" s="22"/>
      <c r="D4" s="76" t="s">
        <v>116</v>
      </c>
      <c r="E4" s="76"/>
      <c r="F4" s="39"/>
      <c r="G4" s="39" t="s">
        <v>104</v>
      </c>
      <c r="H4" s="39"/>
      <c r="I4" s="39"/>
      <c r="J4" s="39"/>
      <c r="K4" s="74" t="s">
        <v>48</v>
      </c>
      <c r="L4" s="74"/>
      <c r="M4" s="74"/>
      <c r="N4" s="74"/>
      <c r="O4" s="74" t="s">
        <v>49</v>
      </c>
      <c r="P4" s="74"/>
      <c r="Q4" s="74"/>
      <c r="R4" s="74"/>
    </row>
    <row r="5" spans="1:262" ht="36.75" customHeight="1" x14ac:dyDescent="0.25">
      <c r="A5" s="39"/>
      <c r="B5" s="39"/>
      <c r="C5" s="22" t="s">
        <v>105</v>
      </c>
      <c r="D5" s="22" t="s">
        <v>48</v>
      </c>
      <c r="E5" s="22"/>
      <c r="F5" s="22" t="s">
        <v>49</v>
      </c>
      <c r="G5" s="40" t="s">
        <v>51</v>
      </c>
      <c r="H5" s="75"/>
      <c r="I5" s="40" t="s">
        <v>50</v>
      </c>
      <c r="J5" s="40"/>
      <c r="K5" s="71" t="s">
        <v>112</v>
      </c>
      <c r="L5" s="72"/>
      <c r="M5" s="71" t="s">
        <v>50</v>
      </c>
      <c r="N5" s="71"/>
      <c r="O5" s="71" t="s">
        <v>113</v>
      </c>
      <c r="P5" s="72"/>
      <c r="Q5" s="71" t="s">
        <v>50</v>
      </c>
      <c r="R5" s="71"/>
    </row>
    <row r="6" spans="1:262" ht="97.5" x14ac:dyDescent="0.25">
      <c r="A6" s="39"/>
      <c r="B6" s="39"/>
      <c r="C6" s="5" t="s">
        <v>3</v>
      </c>
      <c r="D6" s="22" t="s">
        <v>103</v>
      </c>
      <c r="E6" s="5" t="s">
        <v>3</v>
      </c>
      <c r="F6" s="22" t="s">
        <v>103</v>
      </c>
      <c r="G6" s="5" t="s">
        <v>3</v>
      </c>
      <c r="H6" s="5" t="s">
        <v>52</v>
      </c>
      <c r="I6" s="5" t="s">
        <v>3</v>
      </c>
      <c r="J6" s="5" t="s">
        <v>52</v>
      </c>
      <c r="K6" s="33" t="s">
        <v>3</v>
      </c>
      <c r="L6" s="33" t="s">
        <v>114</v>
      </c>
      <c r="M6" s="33" t="s">
        <v>3</v>
      </c>
      <c r="N6" s="33" t="s">
        <v>114</v>
      </c>
      <c r="O6" s="33" t="s">
        <v>3</v>
      </c>
      <c r="P6" s="33" t="s">
        <v>115</v>
      </c>
      <c r="Q6" s="33" t="s">
        <v>3</v>
      </c>
      <c r="R6" s="33" t="s">
        <v>115</v>
      </c>
    </row>
    <row r="7" spans="1:262" ht="24.75" customHeight="1" x14ac:dyDescent="0.25">
      <c r="A7" s="6"/>
      <c r="B7" s="57" t="s">
        <v>58</v>
      </c>
      <c r="C7" s="57"/>
      <c r="D7" s="57"/>
      <c r="E7" s="57"/>
      <c r="F7" s="57"/>
      <c r="G7" s="58"/>
      <c r="H7" s="58"/>
      <c r="I7" s="58"/>
      <c r="J7" s="58"/>
      <c r="K7" s="58"/>
      <c r="L7" s="58"/>
      <c r="M7" s="58"/>
      <c r="N7" s="58"/>
      <c r="O7" s="58"/>
      <c r="P7" s="58"/>
      <c r="Q7" s="7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</row>
    <row r="8" spans="1:262" s="4" customFormat="1" ht="20.100000000000001" customHeight="1" x14ac:dyDescent="0.25">
      <c r="A8" s="14">
        <v>1</v>
      </c>
      <c r="B8" s="11" t="s">
        <v>59</v>
      </c>
      <c r="C8" s="31">
        <v>24153</v>
      </c>
      <c r="D8" s="18">
        <v>43099.79</v>
      </c>
      <c r="E8" s="18">
        <v>2542</v>
      </c>
      <c r="F8" s="18">
        <v>2092.1999999999998</v>
      </c>
      <c r="G8" s="18">
        <v>24353</v>
      </c>
      <c r="H8" s="18">
        <v>42585.17</v>
      </c>
      <c r="I8" s="18">
        <v>23141</v>
      </c>
      <c r="J8" s="18">
        <v>41296.720000000001</v>
      </c>
      <c r="K8" s="18">
        <v>25029</v>
      </c>
      <c r="L8" s="18">
        <v>50568.72</v>
      </c>
      <c r="M8" s="18">
        <v>24384</v>
      </c>
      <c r="N8" s="18">
        <v>48646.47</v>
      </c>
      <c r="O8" s="18">
        <v>3328</v>
      </c>
      <c r="P8" s="18">
        <v>3149.02</v>
      </c>
      <c r="Q8" s="18">
        <v>3199</v>
      </c>
      <c r="R8" s="18">
        <v>3056.97</v>
      </c>
    </row>
    <row r="9" spans="1:262" s="4" customFormat="1" ht="20.100000000000001" customHeight="1" x14ac:dyDescent="0.25">
      <c r="A9" s="14">
        <v>2</v>
      </c>
      <c r="B9" s="11" t="s">
        <v>60</v>
      </c>
      <c r="C9" s="31">
        <v>2527</v>
      </c>
      <c r="D9" s="18">
        <v>4629.05</v>
      </c>
      <c r="E9" s="18">
        <v>355</v>
      </c>
      <c r="F9" s="18">
        <v>215.46</v>
      </c>
      <c r="G9" s="18">
        <v>2586</v>
      </c>
      <c r="H9" s="18">
        <v>5096.63</v>
      </c>
      <c r="I9" s="18">
        <v>2345</v>
      </c>
      <c r="J9" s="18">
        <v>3758.67</v>
      </c>
      <c r="K9" s="18">
        <v>2599</v>
      </c>
      <c r="L9" s="18">
        <v>5260.02</v>
      </c>
      <c r="M9" s="18">
        <v>2356</v>
      </c>
      <c r="N9" s="18">
        <v>3782.93</v>
      </c>
      <c r="O9" s="18">
        <v>344</v>
      </c>
      <c r="P9" s="18">
        <v>204.68</v>
      </c>
      <c r="Q9" s="18">
        <v>273</v>
      </c>
      <c r="R9" s="18">
        <v>171.21</v>
      </c>
    </row>
    <row r="10" spans="1:262" s="4" customFormat="1" ht="15.75" x14ac:dyDescent="0.25">
      <c r="A10" s="14">
        <v>3</v>
      </c>
      <c r="B10" s="11" t="s">
        <v>61</v>
      </c>
      <c r="C10" s="31">
        <v>316</v>
      </c>
      <c r="D10" s="18">
        <v>679.08</v>
      </c>
      <c r="E10" s="18">
        <v>39</v>
      </c>
      <c r="F10" s="18">
        <v>377.53</v>
      </c>
      <c r="G10" s="18">
        <v>365</v>
      </c>
      <c r="H10" s="18">
        <v>708.92</v>
      </c>
      <c r="I10" s="18">
        <v>3</v>
      </c>
      <c r="J10" s="18">
        <v>1.59</v>
      </c>
      <c r="K10" s="18">
        <v>382</v>
      </c>
      <c r="L10" s="18">
        <v>672.39</v>
      </c>
      <c r="M10" s="18">
        <v>1</v>
      </c>
      <c r="N10" s="18">
        <v>0</v>
      </c>
      <c r="O10" s="18">
        <v>46</v>
      </c>
      <c r="P10" s="18">
        <v>383.88</v>
      </c>
      <c r="Q10" s="18">
        <v>1</v>
      </c>
      <c r="R10" s="18">
        <v>0</v>
      </c>
    </row>
    <row r="11" spans="1:262" s="4" customFormat="1" ht="15.75" x14ac:dyDescent="0.25">
      <c r="A11" s="14">
        <v>4</v>
      </c>
      <c r="B11" s="11" t="s">
        <v>62</v>
      </c>
      <c r="C11" s="31">
        <v>223</v>
      </c>
      <c r="D11" s="18">
        <v>450</v>
      </c>
      <c r="E11" s="18">
        <v>18</v>
      </c>
      <c r="F11" s="18">
        <v>15.41</v>
      </c>
      <c r="G11" s="18">
        <v>218</v>
      </c>
      <c r="H11" s="18">
        <v>433.65</v>
      </c>
      <c r="I11" s="18">
        <v>218</v>
      </c>
      <c r="J11" s="18">
        <v>433.65</v>
      </c>
      <c r="K11" s="18">
        <v>215</v>
      </c>
      <c r="L11" s="18">
        <v>332</v>
      </c>
      <c r="M11" s="18">
        <v>215</v>
      </c>
      <c r="N11" s="18">
        <v>332</v>
      </c>
      <c r="O11" s="18">
        <v>19</v>
      </c>
      <c r="P11" s="18">
        <v>13</v>
      </c>
      <c r="Q11" s="18">
        <v>19</v>
      </c>
      <c r="R11" s="18">
        <v>13</v>
      </c>
    </row>
    <row r="12" spans="1:262" s="4" customFormat="1" ht="15.75" x14ac:dyDescent="0.25">
      <c r="A12" s="14">
        <v>5</v>
      </c>
      <c r="B12" s="11" t="s">
        <v>63</v>
      </c>
      <c r="C12" s="31">
        <v>959</v>
      </c>
      <c r="D12" s="18">
        <v>2438.9</v>
      </c>
      <c r="E12" s="18">
        <v>83</v>
      </c>
      <c r="F12" s="18">
        <v>50.19</v>
      </c>
      <c r="G12" s="18">
        <v>969</v>
      </c>
      <c r="H12" s="18">
        <v>2464.6999999999998</v>
      </c>
      <c r="I12" s="18">
        <v>969</v>
      </c>
      <c r="J12" s="18">
        <v>2464.6999999999998</v>
      </c>
      <c r="K12" s="18">
        <v>965</v>
      </c>
      <c r="L12" s="18">
        <v>2498.69</v>
      </c>
      <c r="M12" s="18">
        <v>965</v>
      </c>
      <c r="N12" s="18">
        <v>2498.69</v>
      </c>
      <c r="O12" s="18">
        <v>76</v>
      </c>
      <c r="P12" s="18">
        <v>62.85</v>
      </c>
      <c r="Q12" s="18">
        <v>76</v>
      </c>
      <c r="R12" s="18">
        <v>62.85</v>
      </c>
    </row>
    <row r="13" spans="1:262" s="4" customFormat="1" ht="15.75" x14ac:dyDescent="0.25">
      <c r="A13" s="14">
        <v>6</v>
      </c>
      <c r="B13" s="11" t="s">
        <v>64</v>
      </c>
      <c r="C13" s="31">
        <v>383</v>
      </c>
      <c r="D13" s="18">
        <v>670</v>
      </c>
      <c r="E13" s="18">
        <v>60</v>
      </c>
      <c r="F13" s="18">
        <v>37</v>
      </c>
      <c r="G13" s="18">
        <v>392</v>
      </c>
      <c r="H13" s="18">
        <v>710</v>
      </c>
      <c r="I13" s="18">
        <v>377</v>
      </c>
      <c r="J13" s="18">
        <v>695</v>
      </c>
      <c r="K13" s="18">
        <v>290</v>
      </c>
      <c r="L13" s="18">
        <v>632.25</v>
      </c>
      <c r="M13" s="18">
        <v>290</v>
      </c>
      <c r="N13" s="18">
        <v>632.25</v>
      </c>
      <c r="O13" s="18">
        <v>0</v>
      </c>
      <c r="P13" s="18">
        <v>0</v>
      </c>
      <c r="Q13" s="18">
        <v>0</v>
      </c>
      <c r="R13" s="18">
        <v>0</v>
      </c>
    </row>
    <row r="14" spans="1:262" s="4" customFormat="1" ht="15.75" x14ac:dyDescent="0.25">
      <c r="A14" s="14">
        <v>7</v>
      </c>
      <c r="B14" s="11" t="s">
        <v>65</v>
      </c>
      <c r="C14" s="31">
        <v>166</v>
      </c>
      <c r="D14" s="18">
        <v>232.34</v>
      </c>
      <c r="E14" s="18">
        <v>0</v>
      </c>
      <c r="F14" s="18">
        <v>0</v>
      </c>
      <c r="G14" s="18">
        <v>164</v>
      </c>
      <c r="H14" s="18">
        <v>264.51</v>
      </c>
      <c r="I14" s="18">
        <v>164</v>
      </c>
      <c r="J14" s="18">
        <v>264.51</v>
      </c>
      <c r="K14" s="18">
        <v>161</v>
      </c>
      <c r="L14" s="18">
        <v>250.2</v>
      </c>
      <c r="M14" s="18">
        <v>161</v>
      </c>
      <c r="N14" s="18">
        <v>250.2</v>
      </c>
      <c r="O14" s="18">
        <v>2</v>
      </c>
      <c r="P14" s="18">
        <v>0.55000000000000004</v>
      </c>
      <c r="Q14" s="18">
        <v>2</v>
      </c>
      <c r="R14" s="18">
        <v>0.55000000000000004</v>
      </c>
    </row>
    <row r="15" spans="1:262" s="4" customFormat="1" ht="15.75" x14ac:dyDescent="0.25">
      <c r="A15" s="14">
        <v>8</v>
      </c>
      <c r="B15" s="11" t="s">
        <v>66</v>
      </c>
      <c r="C15" s="31">
        <v>435</v>
      </c>
      <c r="D15" s="18">
        <v>557.07000000000005</v>
      </c>
      <c r="E15" s="18">
        <v>37</v>
      </c>
      <c r="F15" s="18">
        <v>43.05</v>
      </c>
      <c r="G15" s="18">
        <v>441</v>
      </c>
      <c r="H15" s="18">
        <v>634.76</v>
      </c>
      <c r="I15" s="18">
        <v>441</v>
      </c>
      <c r="J15" s="18">
        <v>634.76</v>
      </c>
      <c r="K15" s="18">
        <v>445</v>
      </c>
      <c r="L15" s="18">
        <v>706.13</v>
      </c>
      <c r="M15" s="18">
        <v>445</v>
      </c>
      <c r="N15" s="18">
        <v>706.13</v>
      </c>
      <c r="O15" s="18">
        <v>17</v>
      </c>
      <c r="P15" s="18">
        <v>16</v>
      </c>
      <c r="Q15" s="18">
        <v>17</v>
      </c>
      <c r="R15" s="18">
        <v>16</v>
      </c>
    </row>
    <row r="16" spans="1:262" s="4" customFormat="1" ht="15.75" x14ac:dyDescent="0.25">
      <c r="A16" s="14">
        <v>9</v>
      </c>
      <c r="B16" s="11" t="s">
        <v>67</v>
      </c>
      <c r="C16" s="31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</row>
    <row r="17" spans="1:18" s="4" customFormat="1" ht="15.75" x14ac:dyDescent="0.25">
      <c r="A17" s="14">
        <v>10</v>
      </c>
      <c r="B17" s="11" t="s">
        <v>68</v>
      </c>
      <c r="C17" s="31">
        <v>1733</v>
      </c>
      <c r="D17" s="18">
        <v>1511.71</v>
      </c>
      <c r="E17" s="18">
        <v>280</v>
      </c>
      <c r="F17" s="18">
        <v>170.91</v>
      </c>
      <c r="G17" s="18">
        <v>1710</v>
      </c>
      <c r="H17" s="18">
        <v>1603.04</v>
      </c>
      <c r="I17" s="18">
        <v>1710</v>
      </c>
      <c r="J17" s="18">
        <v>1603.04</v>
      </c>
      <c r="K17" s="18">
        <v>1279</v>
      </c>
      <c r="L17" s="18">
        <v>1704.53</v>
      </c>
      <c r="M17" s="18">
        <v>1279</v>
      </c>
      <c r="N17" s="18">
        <v>1704.53</v>
      </c>
      <c r="O17" s="18">
        <v>286</v>
      </c>
      <c r="P17" s="18">
        <v>175.88</v>
      </c>
      <c r="Q17" s="18">
        <v>286</v>
      </c>
      <c r="R17" s="18">
        <v>175.88</v>
      </c>
    </row>
    <row r="18" spans="1:18" s="4" customFormat="1" ht="15.75" x14ac:dyDescent="0.25">
      <c r="A18" s="14">
        <v>11</v>
      </c>
      <c r="B18" s="11" t="s">
        <v>69</v>
      </c>
      <c r="C18" s="31">
        <v>258</v>
      </c>
      <c r="D18" s="18">
        <v>292.66000000000003</v>
      </c>
      <c r="E18" s="18">
        <v>11</v>
      </c>
      <c r="F18" s="18">
        <v>5.96</v>
      </c>
      <c r="G18" s="18">
        <v>247</v>
      </c>
      <c r="H18" s="18">
        <v>289.85000000000002</v>
      </c>
      <c r="I18" s="18">
        <v>247</v>
      </c>
      <c r="J18" s="18">
        <v>289.85000000000002</v>
      </c>
      <c r="K18" s="18">
        <v>247</v>
      </c>
      <c r="L18" s="18">
        <v>289.85000000000002</v>
      </c>
      <c r="M18" s="18">
        <v>247</v>
      </c>
      <c r="N18" s="18">
        <v>289.85000000000002</v>
      </c>
      <c r="O18" s="18">
        <v>19</v>
      </c>
      <c r="P18" s="18">
        <v>15.53</v>
      </c>
      <c r="Q18" s="18">
        <v>19</v>
      </c>
      <c r="R18" s="18">
        <v>15.53</v>
      </c>
    </row>
    <row r="19" spans="1:18" s="4" customFormat="1" ht="15.75" x14ac:dyDescent="0.25">
      <c r="A19" s="14">
        <v>12</v>
      </c>
      <c r="B19" s="11" t="s">
        <v>70</v>
      </c>
      <c r="C19" s="31">
        <v>2483</v>
      </c>
      <c r="D19" s="18">
        <v>5185</v>
      </c>
      <c r="E19" s="18">
        <v>245</v>
      </c>
      <c r="F19" s="18">
        <v>246</v>
      </c>
      <c r="G19" s="18">
        <v>3444</v>
      </c>
      <c r="H19" s="18">
        <v>5201.67</v>
      </c>
      <c r="I19" s="18">
        <v>3444</v>
      </c>
      <c r="J19" s="18">
        <v>5201.67</v>
      </c>
      <c r="K19" s="13">
        <v>3360</v>
      </c>
      <c r="L19" s="13">
        <v>5113.3599999999997</v>
      </c>
      <c r="M19" s="13">
        <v>3360</v>
      </c>
      <c r="N19" s="13">
        <v>5113.3599999999997</v>
      </c>
      <c r="O19" s="13">
        <v>232</v>
      </c>
      <c r="P19" s="13">
        <v>224.72</v>
      </c>
      <c r="Q19" s="13">
        <v>232</v>
      </c>
      <c r="R19" s="13">
        <v>224.72</v>
      </c>
    </row>
    <row r="20" spans="1:18" s="2" customFormat="1" ht="19.5" x14ac:dyDescent="0.3">
      <c r="A20" s="61" t="s">
        <v>82</v>
      </c>
      <c r="B20" s="61"/>
      <c r="C20" s="34">
        <f>SUM(C8:C19)</f>
        <v>33636</v>
      </c>
      <c r="D20" s="34">
        <f t="shared" ref="D20:R20" si="0">SUM(D8:D19)</f>
        <v>59745.600000000006</v>
      </c>
      <c r="E20" s="34">
        <f t="shared" si="0"/>
        <v>3670</v>
      </c>
      <c r="F20" s="34">
        <f t="shared" si="0"/>
        <v>3253.7099999999996</v>
      </c>
      <c r="G20" s="34">
        <f t="shared" si="0"/>
        <v>34889</v>
      </c>
      <c r="H20" s="34">
        <f t="shared" si="0"/>
        <v>59992.899999999994</v>
      </c>
      <c r="I20" s="34">
        <f t="shared" si="0"/>
        <v>33059</v>
      </c>
      <c r="J20" s="34">
        <f t="shared" si="0"/>
        <v>56644.159999999996</v>
      </c>
      <c r="K20" s="34">
        <f t="shared" si="0"/>
        <v>34972</v>
      </c>
      <c r="L20" s="34">
        <f t="shared" si="0"/>
        <v>68028.14</v>
      </c>
      <c r="M20" s="34">
        <f t="shared" si="0"/>
        <v>33703</v>
      </c>
      <c r="N20" s="34">
        <f t="shared" si="0"/>
        <v>63956.409999999996</v>
      </c>
      <c r="O20" s="34">
        <f t="shared" si="0"/>
        <v>4369</v>
      </c>
      <c r="P20" s="34">
        <f t="shared" si="0"/>
        <v>4246.1100000000006</v>
      </c>
      <c r="Q20" s="34">
        <f t="shared" si="0"/>
        <v>4124</v>
      </c>
      <c r="R20" s="34">
        <f t="shared" si="0"/>
        <v>3736.71</v>
      </c>
    </row>
    <row r="21" spans="1:18" s="3" customFormat="1" ht="24.75" x14ac:dyDescent="0.5">
      <c r="A21" s="12"/>
      <c r="B21" s="59" t="s">
        <v>71</v>
      </c>
      <c r="C21" s="59"/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59"/>
      <c r="R21" s="60"/>
    </row>
    <row r="22" spans="1:18" s="4" customFormat="1" ht="15.75" x14ac:dyDescent="0.25">
      <c r="A22" s="14">
        <v>13</v>
      </c>
      <c r="B22" s="11" t="s">
        <v>6</v>
      </c>
      <c r="C22" s="31">
        <v>3357</v>
      </c>
      <c r="D22" s="18">
        <v>3216.02</v>
      </c>
      <c r="E22" s="18">
        <v>447</v>
      </c>
      <c r="F22" s="18">
        <v>340.44</v>
      </c>
      <c r="G22" s="18">
        <v>3321</v>
      </c>
      <c r="H22" s="18">
        <v>3106.48</v>
      </c>
      <c r="I22" s="18">
        <v>3318</v>
      </c>
      <c r="J22" s="18">
        <v>3093.3</v>
      </c>
      <c r="K22" s="18">
        <v>2563</v>
      </c>
      <c r="L22" s="18">
        <v>2434.2600000000002</v>
      </c>
      <c r="M22" s="18">
        <v>2558</v>
      </c>
      <c r="N22" s="18">
        <v>2420.7399999999998</v>
      </c>
      <c r="O22" s="18">
        <v>414</v>
      </c>
      <c r="P22" s="18">
        <v>328.21</v>
      </c>
      <c r="Q22" s="18">
        <v>411</v>
      </c>
      <c r="R22" s="18">
        <v>327.72</v>
      </c>
    </row>
    <row r="23" spans="1:18" s="4" customFormat="1" ht="15" hidden="1" customHeight="1" x14ac:dyDescent="0.25">
      <c r="A23" s="14">
        <v>14</v>
      </c>
      <c r="B23" s="11" t="s">
        <v>7</v>
      </c>
      <c r="C23" s="31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/>
      <c r="L23" s="18"/>
      <c r="M23" s="18"/>
      <c r="N23" s="18"/>
      <c r="O23" s="18">
        <v>0</v>
      </c>
      <c r="P23" s="18">
        <v>0</v>
      </c>
      <c r="Q23" s="18">
        <v>0</v>
      </c>
      <c r="R23" s="18">
        <v>0</v>
      </c>
    </row>
    <row r="24" spans="1:18" s="4" customFormat="1" ht="15.75" x14ac:dyDescent="0.25">
      <c r="A24" s="14">
        <v>14</v>
      </c>
      <c r="B24" s="11" t="s">
        <v>8</v>
      </c>
      <c r="C24" s="31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/>
      <c r="L24" s="18"/>
      <c r="M24" s="18"/>
      <c r="N24" s="18"/>
      <c r="O24" s="18">
        <v>0</v>
      </c>
      <c r="P24" s="18">
        <v>0</v>
      </c>
      <c r="Q24" s="18">
        <v>0</v>
      </c>
      <c r="R24" s="18">
        <v>0</v>
      </c>
    </row>
    <row r="25" spans="1:18" s="2" customFormat="1" ht="19.5" x14ac:dyDescent="0.3">
      <c r="A25" s="61" t="s">
        <v>82</v>
      </c>
      <c r="B25" s="61"/>
      <c r="C25" s="34">
        <f>SUM(C22:C24)</f>
        <v>3357</v>
      </c>
      <c r="D25" s="18">
        <f>SUM(D22:D24)</f>
        <v>3216.02</v>
      </c>
      <c r="E25" s="18">
        <f t="shared" ref="E25" si="1">SUM(E22:E24)</f>
        <v>447</v>
      </c>
      <c r="F25" s="18">
        <f>SUM(F22:F24)</f>
        <v>340.44</v>
      </c>
      <c r="G25" s="18">
        <f t="shared" ref="G25:R25" si="2">SUM(G22:G24)</f>
        <v>3321</v>
      </c>
      <c r="H25" s="18">
        <f t="shared" si="2"/>
        <v>3106.48</v>
      </c>
      <c r="I25" s="18">
        <f t="shared" si="2"/>
        <v>3318</v>
      </c>
      <c r="J25" s="18">
        <f t="shared" si="2"/>
        <v>3093.3</v>
      </c>
      <c r="K25" s="18">
        <f t="shared" si="2"/>
        <v>2563</v>
      </c>
      <c r="L25" s="18">
        <f t="shared" si="2"/>
        <v>2434.2600000000002</v>
      </c>
      <c r="M25" s="18">
        <f t="shared" si="2"/>
        <v>2558</v>
      </c>
      <c r="N25" s="18">
        <f t="shared" si="2"/>
        <v>2420.7399999999998</v>
      </c>
      <c r="O25" s="18">
        <f t="shared" si="2"/>
        <v>414</v>
      </c>
      <c r="P25" s="18">
        <f t="shared" si="2"/>
        <v>328.21</v>
      </c>
      <c r="Q25" s="18">
        <f t="shared" si="2"/>
        <v>411</v>
      </c>
      <c r="R25" s="18">
        <f t="shared" si="2"/>
        <v>327.72</v>
      </c>
    </row>
    <row r="26" spans="1:18" s="3" customFormat="1" ht="24.75" x14ac:dyDescent="0.5">
      <c r="A26" s="12"/>
      <c r="B26" s="59" t="s">
        <v>85</v>
      </c>
      <c r="C26" s="59"/>
      <c r="D26" s="59"/>
      <c r="E26" s="59"/>
      <c r="F26" s="59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59"/>
      <c r="R26" s="60"/>
    </row>
    <row r="27" spans="1:18" s="4" customFormat="1" ht="15.75" x14ac:dyDescent="0.25">
      <c r="A27" s="14">
        <v>15</v>
      </c>
      <c r="B27" s="11" t="s">
        <v>84</v>
      </c>
      <c r="C27" s="31">
        <v>16515</v>
      </c>
      <c r="D27" s="18">
        <v>20227.41</v>
      </c>
      <c r="E27" s="18">
        <v>144</v>
      </c>
      <c r="F27" s="11">
        <v>162</v>
      </c>
      <c r="G27" s="18">
        <v>17217</v>
      </c>
      <c r="H27" s="18">
        <v>21946.63</v>
      </c>
      <c r="I27" s="18">
        <v>17217</v>
      </c>
      <c r="J27" s="18">
        <v>21946.63</v>
      </c>
      <c r="K27" s="18">
        <v>17267</v>
      </c>
      <c r="L27" s="18">
        <v>21454.07</v>
      </c>
      <c r="M27" s="18">
        <v>17267</v>
      </c>
      <c r="N27" s="18">
        <v>21454.07</v>
      </c>
      <c r="O27" s="18">
        <v>157</v>
      </c>
      <c r="P27" s="18">
        <v>175.75</v>
      </c>
      <c r="Q27" s="18">
        <v>157</v>
      </c>
      <c r="R27" s="18">
        <v>175.75</v>
      </c>
    </row>
    <row r="28" spans="1:18" s="2" customFormat="1" ht="19.5" x14ac:dyDescent="0.3">
      <c r="A28" s="61" t="s">
        <v>82</v>
      </c>
      <c r="B28" s="61"/>
      <c r="C28" s="34">
        <f>SUM(C27)</f>
        <v>16515</v>
      </c>
      <c r="D28" s="34">
        <f>SUM(D27)</f>
        <v>20227.41</v>
      </c>
      <c r="E28" s="18">
        <f t="shared" ref="E28" si="3">SUM(E27:E27)</f>
        <v>144</v>
      </c>
      <c r="F28" s="35">
        <f>SUM(F27)</f>
        <v>162</v>
      </c>
      <c r="G28" s="18">
        <f t="shared" ref="G28:R28" si="4">SUM(G27:G27)</f>
        <v>17217</v>
      </c>
      <c r="H28" s="18">
        <f t="shared" si="4"/>
        <v>21946.63</v>
      </c>
      <c r="I28" s="18">
        <f t="shared" si="4"/>
        <v>17217</v>
      </c>
      <c r="J28" s="18">
        <f t="shared" si="4"/>
        <v>21946.63</v>
      </c>
      <c r="K28" s="18">
        <f t="shared" si="4"/>
        <v>17267</v>
      </c>
      <c r="L28" s="18">
        <f t="shared" si="4"/>
        <v>21454.07</v>
      </c>
      <c r="M28" s="18">
        <f t="shared" si="4"/>
        <v>17267</v>
      </c>
      <c r="N28" s="18">
        <f t="shared" si="4"/>
        <v>21454.07</v>
      </c>
      <c r="O28" s="18">
        <f t="shared" si="4"/>
        <v>157</v>
      </c>
      <c r="P28" s="18">
        <f t="shared" si="4"/>
        <v>175.75</v>
      </c>
      <c r="Q28" s="18">
        <f t="shared" si="4"/>
        <v>157</v>
      </c>
      <c r="R28" s="18">
        <f t="shared" si="4"/>
        <v>175.75</v>
      </c>
    </row>
    <row r="29" spans="1:18" s="3" customFormat="1" ht="24.75" x14ac:dyDescent="0.5">
      <c r="A29" s="12"/>
      <c r="B29" s="59" t="s">
        <v>72</v>
      </c>
      <c r="C29" s="59"/>
      <c r="D29" s="59"/>
      <c r="E29" s="59"/>
      <c r="F29" s="59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59"/>
      <c r="R29" s="60"/>
    </row>
    <row r="30" spans="1:18" s="4" customFormat="1" ht="15" hidden="1" customHeight="1" x14ac:dyDescent="0.25">
      <c r="A30" s="13">
        <v>18</v>
      </c>
      <c r="B30" s="13" t="s">
        <v>9</v>
      </c>
      <c r="C30" s="13"/>
      <c r="D30" s="13"/>
      <c r="E30" s="13"/>
      <c r="F30" s="13"/>
      <c r="G30" s="13">
        <v>0</v>
      </c>
      <c r="H30" s="13">
        <v>0</v>
      </c>
      <c r="I30" s="13">
        <v>0</v>
      </c>
      <c r="J30" s="13">
        <v>0</v>
      </c>
      <c r="K30" s="13"/>
      <c r="L30" s="13"/>
      <c r="M30" s="13"/>
      <c r="N30" s="13"/>
      <c r="O30" s="13">
        <v>0</v>
      </c>
      <c r="P30" s="13">
        <v>0</v>
      </c>
      <c r="Q30" s="13">
        <v>0</v>
      </c>
      <c r="R30" s="13">
        <v>0</v>
      </c>
    </row>
    <row r="31" spans="1:18" s="4" customFormat="1" ht="15" hidden="1" customHeight="1" x14ac:dyDescent="0.25">
      <c r="A31" s="13">
        <v>19</v>
      </c>
      <c r="B31" s="13" t="s">
        <v>10</v>
      </c>
      <c r="C31" s="13"/>
      <c r="D31" s="13"/>
      <c r="E31" s="13"/>
      <c r="F31" s="13"/>
      <c r="G31" s="13">
        <v>0</v>
      </c>
      <c r="H31" s="13">
        <v>0</v>
      </c>
      <c r="I31" s="13">
        <v>0</v>
      </c>
      <c r="J31" s="13">
        <v>0</v>
      </c>
      <c r="K31" s="13"/>
      <c r="L31" s="13"/>
      <c r="M31" s="13"/>
      <c r="N31" s="13"/>
      <c r="O31" s="13">
        <v>0</v>
      </c>
      <c r="P31" s="13">
        <v>0</v>
      </c>
      <c r="Q31" s="13">
        <v>0</v>
      </c>
      <c r="R31" s="13">
        <v>0</v>
      </c>
    </row>
    <row r="32" spans="1:18" s="4" customFormat="1" ht="15" hidden="1" customHeight="1" x14ac:dyDescent="0.25">
      <c r="A32" s="13">
        <v>20</v>
      </c>
      <c r="B32" s="13" t="s">
        <v>11</v>
      </c>
      <c r="C32" s="13"/>
      <c r="D32" s="13"/>
      <c r="E32" s="13"/>
      <c r="F32" s="13"/>
      <c r="G32" s="13">
        <v>0</v>
      </c>
      <c r="H32" s="13">
        <v>0</v>
      </c>
      <c r="I32" s="13">
        <v>0</v>
      </c>
      <c r="J32" s="13">
        <v>0</v>
      </c>
      <c r="K32" s="13"/>
      <c r="L32" s="13"/>
      <c r="M32" s="13"/>
      <c r="N32" s="13"/>
      <c r="O32" s="13">
        <v>0</v>
      </c>
      <c r="P32" s="13">
        <v>0</v>
      </c>
      <c r="Q32" s="13">
        <v>0</v>
      </c>
      <c r="R32" s="13">
        <v>0</v>
      </c>
    </row>
    <row r="33" spans="1:18" s="4" customFormat="1" ht="15" hidden="1" customHeight="1" x14ac:dyDescent="0.25">
      <c r="A33" s="13">
        <v>21</v>
      </c>
      <c r="B33" s="13" t="s">
        <v>12</v>
      </c>
      <c r="C33" s="13"/>
      <c r="D33" s="13"/>
      <c r="E33" s="13"/>
      <c r="F33" s="13"/>
      <c r="G33" s="13">
        <v>0</v>
      </c>
      <c r="H33" s="13">
        <v>0</v>
      </c>
      <c r="I33" s="13">
        <v>0</v>
      </c>
      <c r="J33" s="13">
        <v>0</v>
      </c>
      <c r="K33" s="13"/>
      <c r="L33" s="13"/>
      <c r="M33" s="13"/>
      <c r="N33" s="13"/>
      <c r="O33" s="13">
        <v>0</v>
      </c>
      <c r="P33" s="13">
        <v>0</v>
      </c>
      <c r="Q33" s="13">
        <v>0</v>
      </c>
      <c r="R33" s="13">
        <v>0</v>
      </c>
    </row>
    <row r="34" spans="1:18" s="4" customFormat="1" ht="15" hidden="1" customHeight="1" x14ac:dyDescent="0.25">
      <c r="A34" s="13">
        <v>22</v>
      </c>
      <c r="B34" s="13" t="s">
        <v>13</v>
      </c>
      <c r="C34" s="13"/>
      <c r="D34" s="13"/>
      <c r="E34" s="13"/>
      <c r="F34" s="13"/>
      <c r="G34" s="13">
        <v>0</v>
      </c>
      <c r="H34" s="13">
        <v>0</v>
      </c>
      <c r="I34" s="13">
        <v>0</v>
      </c>
      <c r="J34" s="13">
        <v>0</v>
      </c>
      <c r="K34" s="13"/>
      <c r="L34" s="13"/>
      <c r="M34" s="13"/>
      <c r="N34" s="13"/>
      <c r="O34" s="13">
        <v>0</v>
      </c>
      <c r="P34" s="13">
        <v>0</v>
      </c>
      <c r="Q34" s="13">
        <v>0</v>
      </c>
      <c r="R34" s="13">
        <v>0</v>
      </c>
    </row>
    <row r="35" spans="1:18" s="4" customFormat="1" ht="15" hidden="1" customHeight="1" x14ac:dyDescent="0.25">
      <c r="A35" s="13">
        <v>23</v>
      </c>
      <c r="B35" s="13" t="s">
        <v>14</v>
      </c>
      <c r="C35" s="13"/>
      <c r="D35" s="13"/>
      <c r="E35" s="13"/>
      <c r="F35" s="13"/>
      <c r="G35" s="13">
        <v>0</v>
      </c>
      <c r="H35" s="13">
        <v>0</v>
      </c>
      <c r="I35" s="13">
        <v>0</v>
      </c>
      <c r="J35" s="13">
        <v>0</v>
      </c>
      <c r="K35" s="13"/>
      <c r="L35" s="13"/>
      <c r="M35" s="13"/>
      <c r="N35" s="13"/>
      <c r="O35" s="13">
        <v>0</v>
      </c>
      <c r="P35" s="13">
        <v>0</v>
      </c>
      <c r="Q35" s="13">
        <v>0</v>
      </c>
      <c r="R35" s="13">
        <v>0</v>
      </c>
    </row>
    <row r="36" spans="1:18" s="4" customFormat="1" ht="15.75" x14ac:dyDescent="0.25">
      <c r="A36" s="14">
        <v>16</v>
      </c>
      <c r="B36" s="11" t="s">
        <v>73</v>
      </c>
      <c r="C36" s="31">
        <v>2381</v>
      </c>
      <c r="D36" s="18">
        <v>5288.94</v>
      </c>
      <c r="E36" s="18">
        <v>13</v>
      </c>
      <c r="F36" s="18">
        <v>9.35</v>
      </c>
      <c r="G36" s="18">
        <v>2758</v>
      </c>
      <c r="H36" s="18">
        <v>5943.05</v>
      </c>
      <c r="I36" s="18">
        <v>2758</v>
      </c>
      <c r="J36" s="18">
        <v>5943.05</v>
      </c>
      <c r="K36" s="18">
        <v>2922</v>
      </c>
      <c r="L36" s="18">
        <v>6094.36</v>
      </c>
      <c r="M36" s="18">
        <v>2922</v>
      </c>
      <c r="N36" s="18">
        <v>6094.36</v>
      </c>
      <c r="O36" s="18">
        <v>15</v>
      </c>
      <c r="P36" s="18">
        <v>8.98</v>
      </c>
      <c r="Q36" s="18">
        <v>15</v>
      </c>
      <c r="R36" s="18">
        <v>8.98</v>
      </c>
    </row>
    <row r="37" spans="1:18" s="4" customFormat="1" ht="15" hidden="1" customHeight="1" x14ac:dyDescent="0.25">
      <c r="A37" s="14">
        <v>25</v>
      </c>
      <c r="B37" s="11" t="s">
        <v>15</v>
      </c>
      <c r="C37" s="31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/>
      <c r="L37" s="18"/>
      <c r="M37" s="18"/>
      <c r="N37" s="18"/>
      <c r="O37" s="18">
        <v>0</v>
      </c>
      <c r="P37" s="18">
        <v>0</v>
      </c>
      <c r="Q37" s="18">
        <v>0</v>
      </c>
      <c r="R37" s="18">
        <v>0</v>
      </c>
    </row>
    <row r="38" spans="1:18" s="4" customFormat="1" ht="15.75" x14ac:dyDescent="0.25">
      <c r="A38" s="14">
        <v>17</v>
      </c>
      <c r="B38" s="11" t="s">
        <v>74</v>
      </c>
      <c r="C38" s="31">
        <v>9</v>
      </c>
      <c r="D38" s="18">
        <v>40.78</v>
      </c>
      <c r="E38" s="18">
        <v>0</v>
      </c>
      <c r="F38" s="18">
        <v>0</v>
      </c>
      <c r="G38" s="18">
        <v>7</v>
      </c>
      <c r="H38" s="18">
        <v>32.840000000000003</v>
      </c>
      <c r="I38" s="18">
        <v>7</v>
      </c>
      <c r="J38" s="18">
        <v>32.840000000000003</v>
      </c>
      <c r="K38" s="18">
        <v>8</v>
      </c>
      <c r="L38" s="18">
        <v>36.340000000000003</v>
      </c>
      <c r="M38" s="18">
        <v>7</v>
      </c>
      <c r="N38" s="18">
        <v>25.63</v>
      </c>
      <c r="O38" s="18">
        <v>0</v>
      </c>
      <c r="P38" s="18">
        <v>0</v>
      </c>
      <c r="Q38" s="18">
        <v>0</v>
      </c>
      <c r="R38" s="18">
        <v>0</v>
      </c>
    </row>
    <row r="39" spans="1:18" s="4" customFormat="1" ht="15" hidden="1" customHeight="1" x14ac:dyDescent="0.25">
      <c r="A39" s="14">
        <v>27</v>
      </c>
      <c r="B39" s="11" t="s">
        <v>16</v>
      </c>
      <c r="C39" s="31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/>
      <c r="L39" s="18"/>
      <c r="M39" s="18"/>
      <c r="N39" s="18"/>
      <c r="O39" s="18">
        <v>0</v>
      </c>
      <c r="P39" s="18">
        <v>0</v>
      </c>
      <c r="Q39" s="18">
        <v>0</v>
      </c>
      <c r="R39" s="18">
        <v>0</v>
      </c>
    </row>
    <row r="40" spans="1:18" s="4" customFormat="1" ht="15" hidden="1" customHeight="1" x14ac:dyDescent="0.25">
      <c r="A40" s="14">
        <v>28</v>
      </c>
      <c r="B40" s="11" t="s">
        <v>17</v>
      </c>
      <c r="C40" s="31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/>
      <c r="L40" s="18"/>
      <c r="M40" s="18"/>
      <c r="N40" s="18"/>
      <c r="O40" s="18">
        <v>0</v>
      </c>
      <c r="P40" s="18">
        <v>0</v>
      </c>
      <c r="Q40" s="18">
        <v>0</v>
      </c>
      <c r="R40" s="18">
        <v>0</v>
      </c>
    </row>
    <row r="41" spans="1:18" s="4" customFormat="1" ht="15.75" x14ac:dyDescent="0.25">
      <c r="A41" s="14">
        <v>18</v>
      </c>
      <c r="B41" s="11" t="s">
        <v>75</v>
      </c>
      <c r="C41" s="31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</row>
    <row r="42" spans="1:18" s="4" customFormat="1" ht="15.75" x14ac:dyDescent="0.25">
      <c r="A42" s="14">
        <v>19</v>
      </c>
      <c r="B42" s="11" t="s">
        <v>76</v>
      </c>
      <c r="C42" s="31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</row>
    <row r="43" spans="1:18" s="4" customFormat="1" ht="15" hidden="1" customHeight="1" x14ac:dyDescent="0.25">
      <c r="A43" s="14">
        <v>31</v>
      </c>
      <c r="B43" s="11" t="s">
        <v>18</v>
      </c>
      <c r="C43" s="31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/>
      <c r="L43" s="18"/>
      <c r="M43" s="18"/>
      <c r="N43" s="18"/>
      <c r="O43" s="18">
        <v>0</v>
      </c>
      <c r="P43" s="18">
        <v>0</v>
      </c>
      <c r="Q43" s="18">
        <v>0</v>
      </c>
      <c r="R43" s="18">
        <v>0</v>
      </c>
    </row>
    <row r="44" spans="1:18" s="4" customFormat="1" ht="15" hidden="1" customHeight="1" x14ac:dyDescent="0.25">
      <c r="A44" s="14">
        <v>32</v>
      </c>
      <c r="B44" s="11" t="s">
        <v>19</v>
      </c>
      <c r="C44" s="31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/>
      <c r="L44" s="18"/>
      <c r="M44" s="18"/>
      <c r="N44" s="18"/>
      <c r="O44" s="18">
        <v>0</v>
      </c>
      <c r="P44" s="18">
        <v>0</v>
      </c>
      <c r="Q44" s="18">
        <v>0</v>
      </c>
      <c r="R44" s="18">
        <v>0</v>
      </c>
    </row>
    <row r="45" spans="1:18" s="4" customFormat="1" ht="15" hidden="1" customHeight="1" x14ac:dyDescent="0.25">
      <c r="A45" s="14">
        <v>33</v>
      </c>
      <c r="B45" s="11" t="s">
        <v>20</v>
      </c>
      <c r="C45" s="31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/>
      <c r="L45" s="18"/>
      <c r="M45" s="18"/>
      <c r="N45" s="18"/>
      <c r="O45" s="18">
        <v>0</v>
      </c>
      <c r="P45" s="18">
        <v>0</v>
      </c>
      <c r="Q45" s="18">
        <v>0</v>
      </c>
      <c r="R45" s="18">
        <v>0</v>
      </c>
    </row>
    <row r="46" spans="1:18" s="4" customFormat="1" ht="15" hidden="1" customHeight="1" x14ac:dyDescent="0.25">
      <c r="A46" s="14">
        <v>34</v>
      </c>
      <c r="B46" s="11" t="s">
        <v>21</v>
      </c>
      <c r="C46" s="31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/>
      <c r="L46" s="18"/>
      <c r="M46" s="18"/>
      <c r="N46" s="18"/>
      <c r="O46" s="18">
        <v>0</v>
      </c>
      <c r="P46" s="18">
        <v>0</v>
      </c>
      <c r="Q46" s="18">
        <v>0</v>
      </c>
      <c r="R46" s="18">
        <v>0</v>
      </c>
    </row>
    <row r="47" spans="1:18" s="4" customFormat="1" ht="15.75" x14ac:dyDescent="0.25">
      <c r="A47" s="14">
        <v>20</v>
      </c>
      <c r="B47" s="11" t="s">
        <v>77</v>
      </c>
      <c r="C47" s="31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8" spans="1:18" s="4" customFormat="1" ht="15" hidden="1" customHeight="1" x14ac:dyDescent="0.25">
      <c r="A48" s="11">
        <v>36</v>
      </c>
      <c r="B48" s="11" t="s">
        <v>22</v>
      </c>
      <c r="C48" s="32"/>
      <c r="D48" s="11"/>
      <c r="E48" s="18">
        <v>0</v>
      </c>
      <c r="F48" s="11"/>
      <c r="G48" s="18">
        <v>0</v>
      </c>
      <c r="H48" s="18">
        <v>0</v>
      </c>
      <c r="I48" s="18">
        <v>0</v>
      </c>
      <c r="J48" s="18">
        <v>0</v>
      </c>
      <c r="K48" s="18"/>
      <c r="L48" s="18"/>
      <c r="M48" s="18"/>
      <c r="N48" s="18"/>
      <c r="O48" s="18">
        <v>0</v>
      </c>
      <c r="P48" s="18">
        <v>0</v>
      </c>
      <c r="Q48" s="18">
        <v>0</v>
      </c>
      <c r="R48" s="18">
        <v>0</v>
      </c>
    </row>
    <row r="49" spans="1:18" s="4" customFormat="1" ht="15" hidden="1" customHeight="1" x14ac:dyDescent="0.25">
      <c r="A49" s="11">
        <v>37</v>
      </c>
      <c r="B49" s="11" t="s">
        <v>23</v>
      </c>
      <c r="C49" s="32"/>
      <c r="D49" s="11"/>
      <c r="E49" s="18">
        <v>0</v>
      </c>
      <c r="F49" s="11"/>
      <c r="G49" s="18">
        <v>0</v>
      </c>
      <c r="H49" s="18">
        <v>0</v>
      </c>
      <c r="I49" s="18">
        <v>0</v>
      </c>
      <c r="J49" s="18">
        <v>0</v>
      </c>
      <c r="K49" s="18"/>
      <c r="L49" s="18"/>
      <c r="M49" s="18"/>
      <c r="N49" s="18"/>
      <c r="O49" s="18">
        <v>0</v>
      </c>
      <c r="P49" s="18">
        <v>0</v>
      </c>
      <c r="Q49" s="18">
        <v>0</v>
      </c>
      <c r="R49" s="18">
        <v>0</v>
      </c>
    </row>
    <row r="50" spans="1:18" s="4" customFormat="1" ht="15" hidden="1" customHeight="1" x14ac:dyDescent="0.25">
      <c r="A50" s="11">
        <v>38</v>
      </c>
      <c r="B50" s="11" t="s">
        <v>24</v>
      </c>
      <c r="C50" s="32"/>
      <c r="D50" s="11"/>
      <c r="E50" s="18">
        <v>0</v>
      </c>
      <c r="F50" s="11"/>
      <c r="G50" s="18">
        <v>0</v>
      </c>
      <c r="H50" s="18">
        <v>0</v>
      </c>
      <c r="I50" s="18">
        <v>0</v>
      </c>
      <c r="J50" s="18">
        <v>0</v>
      </c>
      <c r="K50" s="18"/>
      <c r="L50" s="18"/>
      <c r="M50" s="18"/>
      <c r="N50" s="18"/>
      <c r="O50" s="18">
        <v>0</v>
      </c>
      <c r="P50" s="18">
        <v>0</v>
      </c>
      <c r="Q50" s="18">
        <v>0</v>
      </c>
      <c r="R50" s="18">
        <v>0</v>
      </c>
    </row>
    <row r="51" spans="1:18" s="2" customFormat="1" ht="19.5" x14ac:dyDescent="0.3">
      <c r="A51" s="61" t="s">
        <v>82</v>
      </c>
      <c r="B51" s="61"/>
      <c r="C51" s="34">
        <f>SUM(C36:C50)</f>
        <v>2390</v>
      </c>
      <c r="D51" s="34">
        <f>SUM(D36:D50)</f>
        <v>5329.7199999999993</v>
      </c>
      <c r="E51" s="18">
        <f t="shared" ref="E51" si="5">SUM(E30:E50)</f>
        <v>13</v>
      </c>
      <c r="F51" s="34">
        <f>SUM(F36:F50)</f>
        <v>9.35</v>
      </c>
      <c r="G51" s="18">
        <f t="shared" ref="G51:R51" si="6">SUM(G30:G50)</f>
        <v>2765</v>
      </c>
      <c r="H51" s="18">
        <f t="shared" si="6"/>
        <v>5975.89</v>
      </c>
      <c r="I51" s="18">
        <f t="shared" si="6"/>
        <v>2765</v>
      </c>
      <c r="J51" s="18">
        <f t="shared" si="6"/>
        <v>5975.89</v>
      </c>
      <c r="K51" s="18">
        <f t="shared" si="6"/>
        <v>2930</v>
      </c>
      <c r="L51" s="18">
        <f t="shared" si="6"/>
        <v>6130.7</v>
      </c>
      <c r="M51" s="18">
        <f t="shared" si="6"/>
        <v>2929</v>
      </c>
      <c r="N51" s="18">
        <f t="shared" si="6"/>
        <v>6119.99</v>
      </c>
      <c r="O51" s="18">
        <f t="shared" si="6"/>
        <v>15</v>
      </c>
      <c r="P51" s="18">
        <f t="shared" si="6"/>
        <v>8.98</v>
      </c>
      <c r="Q51" s="18">
        <f t="shared" si="6"/>
        <v>15</v>
      </c>
      <c r="R51" s="18">
        <f t="shared" si="6"/>
        <v>8.98</v>
      </c>
    </row>
    <row r="52" spans="1:18" s="3" customFormat="1" ht="24.75" x14ac:dyDescent="0.5">
      <c r="A52" s="12"/>
      <c r="B52" s="56" t="s">
        <v>79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</row>
    <row r="53" spans="1:18" s="4" customFormat="1" ht="15" hidden="1" customHeight="1" x14ac:dyDescent="0.25">
      <c r="A53" s="13">
        <v>39</v>
      </c>
      <c r="B53" s="13" t="s">
        <v>25</v>
      </c>
      <c r="C53" s="13"/>
      <c r="D53" s="13"/>
      <c r="E53" s="13"/>
      <c r="F53" s="13"/>
      <c r="G53" s="13">
        <v>0</v>
      </c>
      <c r="H53" s="13">
        <v>0</v>
      </c>
      <c r="I53" s="13">
        <v>0</v>
      </c>
      <c r="J53" s="13">
        <v>0</v>
      </c>
      <c r="K53" s="13"/>
      <c r="L53" s="13"/>
      <c r="M53" s="13"/>
      <c r="N53" s="13"/>
      <c r="O53" s="13">
        <v>0</v>
      </c>
      <c r="P53" s="13">
        <v>0</v>
      </c>
      <c r="Q53" s="13">
        <v>0</v>
      </c>
      <c r="R53" s="13">
        <v>0</v>
      </c>
    </row>
    <row r="54" spans="1:18" s="4" customFormat="1" ht="15" hidden="1" customHeight="1" x14ac:dyDescent="0.25">
      <c r="A54" s="13">
        <v>40</v>
      </c>
      <c r="B54" s="13" t="s">
        <v>26</v>
      </c>
      <c r="C54" s="13"/>
      <c r="D54" s="13"/>
      <c r="E54" s="13"/>
      <c r="F54" s="13"/>
      <c r="G54" s="13">
        <v>0</v>
      </c>
      <c r="H54" s="13">
        <v>0</v>
      </c>
      <c r="I54" s="13">
        <v>0</v>
      </c>
      <c r="J54" s="13">
        <v>0</v>
      </c>
      <c r="K54" s="13"/>
      <c r="L54" s="13"/>
      <c r="M54" s="13"/>
      <c r="N54" s="13"/>
      <c r="O54" s="13">
        <v>0</v>
      </c>
      <c r="P54" s="13">
        <v>0</v>
      </c>
      <c r="Q54" s="13">
        <v>0</v>
      </c>
      <c r="R54" s="13">
        <v>0</v>
      </c>
    </row>
    <row r="55" spans="1:18" s="4" customFormat="1" ht="15" hidden="1" customHeight="1" x14ac:dyDescent="0.25">
      <c r="A55" s="13">
        <v>41</v>
      </c>
      <c r="B55" s="13" t="s">
        <v>27</v>
      </c>
      <c r="C55" s="13"/>
      <c r="D55" s="13"/>
      <c r="E55" s="13"/>
      <c r="F55" s="13"/>
      <c r="G55" s="13">
        <v>0</v>
      </c>
      <c r="H55" s="13">
        <v>0</v>
      </c>
      <c r="I55" s="13">
        <v>0</v>
      </c>
      <c r="J55" s="13">
        <v>0</v>
      </c>
      <c r="K55" s="13"/>
      <c r="L55" s="13"/>
      <c r="M55" s="13"/>
      <c r="N55" s="13"/>
      <c r="O55" s="13">
        <v>0</v>
      </c>
      <c r="P55" s="13">
        <v>0</v>
      </c>
      <c r="Q55" s="13">
        <v>0</v>
      </c>
      <c r="R55" s="13">
        <v>0</v>
      </c>
    </row>
    <row r="56" spans="1:18" s="4" customFormat="1" ht="15.75" x14ac:dyDescent="0.25">
      <c r="A56" s="14">
        <v>21</v>
      </c>
      <c r="B56" s="11" t="s">
        <v>78</v>
      </c>
      <c r="C56" s="32">
        <v>0</v>
      </c>
      <c r="D56" s="11">
        <v>0</v>
      </c>
      <c r="E56" s="18">
        <v>0</v>
      </c>
      <c r="F56" s="11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</row>
    <row r="57" spans="1:18" s="4" customFormat="1" ht="15" hidden="1" customHeight="1" x14ac:dyDescent="0.25">
      <c r="A57" s="11">
        <v>43</v>
      </c>
      <c r="B57" s="11" t="s">
        <v>28</v>
      </c>
      <c r="C57" s="32"/>
      <c r="D57" s="11"/>
      <c r="E57" s="18">
        <v>0</v>
      </c>
      <c r="F57" s="11"/>
      <c r="G57" s="18">
        <v>0</v>
      </c>
      <c r="H57" s="18">
        <v>0</v>
      </c>
      <c r="I57" s="18">
        <v>0</v>
      </c>
      <c r="J57" s="18">
        <v>0</v>
      </c>
      <c r="K57" s="18"/>
      <c r="L57" s="18"/>
      <c r="M57" s="18"/>
      <c r="N57" s="18"/>
      <c r="O57" s="18">
        <v>0</v>
      </c>
      <c r="P57" s="18">
        <v>0</v>
      </c>
      <c r="Q57" s="18">
        <v>0</v>
      </c>
      <c r="R57" s="18">
        <v>0</v>
      </c>
    </row>
    <row r="58" spans="1:18" s="4" customFormat="1" ht="15" hidden="1" customHeight="1" x14ac:dyDescent="0.25">
      <c r="A58" s="11">
        <v>44</v>
      </c>
      <c r="B58" s="11" t="s">
        <v>29</v>
      </c>
      <c r="C58" s="32"/>
      <c r="D58" s="11"/>
      <c r="E58" s="18">
        <v>0</v>
      </c>
      <c r="F58" s="11"/>
      <c r="G58" s="18">
        <v>0</v>
      </c>
      <c r="H58" s="18">
        <v>0</v>
      </c>
      <c r="I58" s="18">
        <v>0</v>
      </c>
      <c r="J58" s="18">
        <v>0</v>
      </c>
      <c r="K58" s="18"/>
      <c r="L58" s="18"/>
      <c r="M58" s="18"/>
      <c r="N58" s="18"/>
      <c r="O58" s="18">
        <v>0</v>
      </c>
      <c r="P58" s="18">
        <v>0</v>
      </c>
      <c r="Q58" s="18">
        <v>0</v>
      </c>
      <c r="R58" s="18">
        <v>0</v>
      </c>
    </row>
    <row r="59" spans="1:18" s="2" customFormat="1" ht="19.5" x14ac:dyDescent="0.3">
      <c r="A59" s="61" t="s">
        <v>82</v>
      </c>
      <c r="B59" s="61"/>
      <c r="C59" s="35">
        <f>SUM(C56:C58)</f>
        <v>0</v>
      </c>
      <c r="D59" s="35">
        <f>SUM(D56:D58)</f>
        <v>0</v>
      </c>
      <c r="E59" s="18">
        <f t="shared" ref="E59" si="7">SUM(E53:E58)</f>
        <v>0</v>
      </c>
      <c r="F59" s="35">
        <f>SUM(F56:F58)</f>
        <v>0</v>
      </c>
      <c r="G59" s="18">
        <f t="shared" ref="G59:R59" si="8">SUM(G53:G58)</f>
        <v>0</v>
      </c>
      <c r="H59" s="18">
        <f t="shared" si="8"/>
        <v>0</v>
      </c>
      <c r="I59" s="18">
        <f t="shared" si="8"/>
        <v>0</v>
      </c>
      <c r="J59" s="18">
        <f t="shared" si="8"/>
        <v>0</v>
      </c>
      <c r="K59" s="18">
        <f t="shared" si="8"/>
        <v>0</v>
      </c>
      <c r="L59" s="18">
        <f t="shared" si="8"/>
        <v>0</v>
      </c>
      <c r="M59" s="18">
        <f t="shared" si="8"/>
        <v>0</v>
      </c>
      <c r="N59" s="18">
        <f t="shared" si="8"/>
        <v>0</v>
      </c>
      <c r="O59" s="18">
        <f t="shared" si="8"/>
        <v>0</v>
      </c>
      <c r="P59" s="18">
        <f t="shared" si="8"/>
        <v>0</v>
      </c>
      <c r="Q59" s="18">
        <f t="shared" si="8"/>
        <v>0</v>
      </c>
      <c r="R59" s="18">
        <f t="shared" si="8"/>
        <v>0</v>
      </c>
    </row>
    <row r="60" spans="1:18" s="3" customFormat="1" ht="24.75" hidden="1" customHeight="1" x14ac:dyDescent="0.5">
      <c r="A60" s="11"/>
      <c r="B60" s="46" t="s">
        <v>30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</row>
    <row r="61" spans="1:18" s="4" customFormat="1" ht="15" hidden="1" customHeight="1" x14ac:dyDescent="0.25">
      <c r="A61" s="11">
        <v>45</v>
      </c>
      <c r="B61" s="11" t="s">
        <v>31</v>
      </c>
      <c r="C61" s="11"/>
      <c r="D61" s="11"/>
      <c r="E61" s="11"/>
      <c r="F61" s="11"/>
      <c r="G61" s="11">
        <v>0</v>
      </c>
      <c r="H61" s="11">
        <v>0</v>
      </c>
      <c r="I61" s="11">
        <v>0</v>
      </c>
      <c r="J61" s="11">
        <v>0</v>
      </c>
      <c r="K61" s="11"/>
      <c r="L61" s="11"/>
      <c r="M61" s="11"/>
      <c r="N61" s="11"/>
      <c r="O61" s="11">
        <v>0</v>
      </c>
      <c r="P61" s="11">
        <v>0</v>
      </c>
      <c r="Q61" s="11">
        <v>0</v>
      </c>
      <c r="R61" s="11">
        <v>0</v>
      </c>
    </row>
    <row r="62" spans="1:18" s="4" customFormat="1" ht="15" hidden="1" customHeight="1" x14ac:dyDescent="0.25">
      <c r="A62" s="47" t="s">
        <v>5</v>
      </c>
      <c r="B62" s="46"/>
      <c r="C62" s="11"/>
      <c r="D62" s="11"/>
      <c r="E62" s="11"/>
      <c r="F62" s="11"/>
      <c r="G62" s="11">
        <f t="shared" ref="G62:R62" si="9">SUM(G61:G61)</f>
        <v>0</v>
      </c>
      <c r="H62" s="11">
        <f t="shared" si="9"/>
        <v>0</v>
      </c>
      <c r="I62" s="11">
        <f t="shared" si="9"/>
        <v>0</v>
      </c>
      <c r="J62" s="11">
        <f t="shared" si="9"/>
        <v>0</v>
      </c>
      <c r="K62" s="11"/>
      <c r="L62" s="11"/>
      <c r="M62" s="11"/>
      <c r="N62" s="11"/>
      <c r="O62" s="11">
        <f t="shared" si="9"/>
        <v>0</v>
      </c>
      <c r="P62" s="11">
        <f t="shared" si="9"/>
        <v>0</v>
      </c>
      <c r="Q62" s="11">
        <f t="shared" si="9"/>
        <v>0</v>
      </c>
      <c r="R62" s="11">
        <f t="shared" si="9"/>
        <v>0</v>
      </c>
    </row>
    <row r="63" spans="1:18" s="4" customFormat="1" ht="19.5" x14ac:dyDescent="0.4">
      <c r="A63" s="55" t="s">
        <v>83</v>
      </c>
      <c r="B63" s="56"/>
      <c r="C63" s="18">
        <f>C59+C51+C28+C25+C20</f>
        <v>55898</v>
      </c>
      <c r="D63" s="18">
        <f t="shared" ref="D63:R63" si="10">D59+D51+D28+D25+D20</f>
        <v>88518.75</v>
      </c>
      <c r="E63" s="18">
        <f t="shared" si="10"/>
        <v>4274</v>
      </c>
      <c r="F63" s="18">
        <f t="shared" si="10"/>
        <v>3765.4999999999995</v>
      </c>
      <c r="G63" s="18">
        <f t="shared" si="10"/>
        <v>58192</v>
      </c>
      <c r="H63" s="18">
        <f t="shared" si="10"/>
        <v>91021.9</v>
      </c>
      <c r="I63" s="18">
        <f t="shared" si="10"/>
        <v>56359</v>
      </c>
      <c r="J63" s="18">
        <f t="shared" si="10"/>
        <v>87659.98</v>
      </c>
      <c r="K63" s="18">
        <f t="shared" si="10"/>
        <v>57732</v>
      </c>
      <c r="L63" s="18">
        <f t="shared" si="10"/>
        <v>98047.17</v>
      </c>
      <c r="M63" s="18">
        <f t="shared" si="10"/>
        <v>56457</v>
      </c>
      <c r="N63" s="18">
        <f t="shared" si="10"/>
        <v>93951.209999999992</v>
      </c>
      <c r="O63" s="18">
        <f t="shared" si="10"/>
        <v>4955</v>
      </c>
      <c r="P63" s="18">
        <f t="shared" si="10"/>
        <v>4759.05</v>
      </c>
      <c r="Q63" s="18">
        <f t="shared" si="10"/>
        <v>4707</v>
      </c>
      <c r="R63" s="18">
        <f t="shared" si="10"/>
        <v>4249.16</v>
      </c>
    </row>
    <row r="64" spans="1:18" s="4" customFormat="1" x14ac:dyDescent="0.25">
      <c r="A64" s="13"/>
      <c r="B64" s="21" t="s">
        <v>80</v>
      </c>
      <c r="C64" s="21"/>
      <c r="D64" s="21"/>
      <c r="E64" s="21"/>
      <c r="F64" s="2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</sheetData>
  <mergeCells count="32">
    <mergeCell ref="M5:N5"/>
    <mergeCell ref="Q5:R5"/>
    <mergeCell ref="A20:B20"/>
    <mergeCell ref="A25:B25"/>
    <mergeCell ref="A1:R1"/>
    <mergeCell ref="A2:R2"/>
    <mergeCell ref="P3:R3"/>
    <mergeCell ref="A4:A6"/>
    <mergeCell ref="B4:B6"/>
    <mergeCell ref="G4:J4"/>
    <mergeCell ref="O4:R4"/>
    <mergeCell ref="G5:H5"/>
    <mergeCell ref="I5:J5"/>
    <mergeCell ref="O5:P5"/>
    <mergeCell ref="D4:F4"/>
    <mergeCell ref="K4:N4"/>
    <mergeCell ref="K5:L5"/>
    <mergeCell ref="B60:R60"/>
    <mergeCell ref="A62:B62"/>
    <mergeCell ref="A63:B63"/>
    <mergeCell ref="B7:P7"/>
    <mergeCell ref="B21:P21"/>
    <mergeCell ref="Q21:R21"/>
    <mergeCell ref="B26:P26"/>
    <mergeCell ref="Q26:R26"/>
    <mergeCell ref="A28:B28"/>
    <mergeCell ref="A51:B51"/>
    <mergeCell ref="A59:B59"/>
    <mergeCell ref="B29:P29"/>
    <mergeCell ref="Q29:R29"/>
    <mergeCell ref="B52:P52"/>
    <mergeCell ref="Q52:R52"/>
  </mergeCells>
  <printOptions horizontalCentered="1" verticalCentered="1"/>
  <pageMargins left="0.35433070866141736" right="0.31496062992125984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Saving</vt:lpstr>
      <vt:lpstr>Grading</vt:lpstr>
      <vt:lpstr>Disbursment</vt:lpstr>
      <vt:lpstr>os and NPA</vt:lpstr>
      <vt:lpstr>Saving!Print_Titles</vt:lpstr>
    </vt:vector>
  </TitlesOfParts>
  <Company>HCL Infosystems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sujatha.anil</dc:creator>
  <cp:lastModifiedBy>Lokesh  Gupta</cp:lastModifiedBy>
  <cp:lastPrinted>2026-08-07T09:17:53Z</cp:lastPrinted>
  <dcterms:created xsi:type="dcterms:W3CDTF">2014-12-03T10:28:03Z</dcterms:created>
  <dcterms:modified xsi:type="dcterms:W3CDTF">2026-08-12T07:12:58Z</dcterms:modified>
</cp:coreProperties>
</file>