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 firstSheet="5" activeTab="5"/>
  </bookViews>
  <sheets>
    <sheet name="Target SACP 18-19 Original" sheetId="5" state="hidden" r:id="rId1"/>
    <sheet name="Disbursement SACP " sheetId="1" state="hidden" r:id="rId2"/>
    <sheet name="Outstanding Report" sheetId="4" state="hidden" r:id="rId3"/>
    <sheet name="RBI format for Individual Bank" sheetId="6" state="hidden" r:id="rId4"/>
    <sheet name="Target SACP 18-19 Modified" sheetId="7" state="hidden" r:id="rId5"/>
    <sheet name="Tgt SACP 19-20 Bk." sheetId="8" r:id="rId6"/>
    <sheet name="Tgt SACP 19-20 Dist." sheetId="10" r:id="rId7"/>
  </sheets>
  <definedNames>
    <definedName name="_xlnm.Print_Titles" localSheetId="1">'Disbursement SACP '!$A:$B,'Disbursement SACP '!$1:$7</definedName>
    <definedName name="_xlnm.Print_Titles" localSheetId="2">'Outstanding Report'!$A:$B,'Outstanding Report'!$1:$7</definedName>
    <definedName name="_xlnm.Print_Titles" localSheetId="0">'Target SACP 18-19 Original'!$A:$B,'Target SACP 18-19 Original'!$1:$7</definedName>
  </definedNames>
  <calcPr calcId="144525"/>
</workbook>
</file>

<file path=xl/calcChain.xml><?xml version="1.0" encoding="utf-8"?>
<calcChain xmlns="http://schemas.openxmlformats.org/spreadsheetml/2006/main">
  <c r="R41" i="10" l="1"/>
  <c r="L41" i="10"/>
  <c r="J40" i="10"/>
  <c r="I40" i="10"/>
  <c r="J39" i="10"/>
  <c r="I39" i="10"/>
  <c r="J38" i="10"/>
  <c r="I38" i="10"/>
  <c r="J37" i="10"/>
  <c r="I37" i="10"/>
  <c r="J36" i="10"/>
  <c r="I36" i="10"/>
  <c r="J35" i="10"/>
  <c r="I35" i="10"/>
  <c r="J34" i="10"/>
  <c r="I34" i="10"/>
  <c r="J33" i="10"/>
  <c r="I33" i="10"/>
  <c r="J32" i="10"/>
  <c r="I32" i="10"/>
  <c r="J31" i="10"/>
  <c r="I31" i="10"/>
  <c r="J30" i="10"/>
  <c r="I30" i="10"/>
  <c r="J29" i="10"/>
  <c r="I29" i="10"/>
  <c r="J28" i="10"/>
  <c r="I28" i="10"/>
  <c r="J27" i="10"/>
  <c r="I27" i="10"/>
  <c r="J26" i="10"/>
  <c r="I26" i="10"/>
  <c r="J25" i="10"/>
  <c r="I25" i="10"/>
  <c r="J24" i="10"/>
  <c r="I24" i="10"/>
  <c r="J23" i="10"/>
  <c r="I23" i="10"/>
  <c r="J22" i="10"/>
  <c r="I22" i="10"/>
  <c r="J21" i="10"/>
  <c r="I21" i="10"/>
  <c r="J20" i="10"/>
  <c r="I20" i="10"/>
  <c r="J19" i="10"/>
  <c r="I19" i="10"/>
  <c r="J18" i="10"/>
  <c r="I18" i="10"/>
  <c r="J17" i="10"/>
  <c r="I17" i="10"/>
  <c r="J16" i="10"/>
  <c r="I16" i="10"/>
  <c r="J15" i="10"/>
  <c r="I15" i="10"/>
  <c r="J14" i="10"/>
  <c r="I14" i="10"/>
  <c r="J13" i="10"/>
  <c r="I13" i="10"/>
  <c r="J12" i="10"/>
  <c r="I12" i="10"/>
  <c r="J11" i="10"/>
  <c r="I11" i="10"/>
  <c r="J10" i="10"/>
  <c r="I10" i="10"/>
  <c r="J9" i="10"/>
  <c r="I9" i="10"/>
  <c r="H41" i="10"/>
  <c r="I9" i="8" l="1"/>
  <c r="J9" i="8"/>
  <c r="I10" i="8"/>
  <c r="J10" i="8"/>
  <c r="I11" i="8"/>
  <c r="J11" i="8"/>
  <c r="I12" i="8"/>
  <c r="J12" i="8"/>
  <c r="I13" i="8"/>
  <c r="J13" i="8"/>
  <c r="I14" i="8"/>
  <c r="J14" i="8"/>
  <c r="I15" i="8"/>
  <c r="J15" i="8"/>
  <c r="I16" i="8"/>
  <c r="J16" i="8"/>
  <c r="I17" i="8"/>
  <c r="J17" i="8"/>
  <c r="I18" i="8"/>
  <c r="J18" i="8"/>
  <c r="I19" i="8"/>
  <c r="J19" i="8"/>
  <c r="I20" i="8"/>
  <c r="J20" i="8"/>
  <c r="I21" i="8"/>
  <c r="J21" i="8"/>
  <c r="I22" i="8"/>
  <c r="J22" i="8"/>
  <c r="I23" i="8"/>
  <c r="J23" i="8"/>
  <c r="I24" i="8"/>
  <c r="J24" i="8"/>
  <c r="I25" i="8"/>
  <c r="J25" i="8"/>
  <c r="I26" i="8"/>
  <c r="J26" i="8"/>
  <c r="I27" i="8"/>
  <c r="J27" i="8"/>
  <c r="I28" i="8"/>
  <c r="J28" i="8"/>
  <c r="I29" i="8"/>
  <c r="J29" i="8"/>
  <c r="I30" i="8"/>
  <c r="J30" i="8"/>
  <c r="I31" i="8"/>
  <c r="J31" i="8"/>
  <c r="I32" i="8"/>
  <c r="J32" i="8"/>
  <c r="I33" i="8"/>
  <c r="J33" i="8"/>
  <c r="I34" i="8"/>
  <c r="J34" i="8"/>
  <c r="I35" i="8"/>
  <c r="J35" i="8"/>
  <c r="I36" i="8"/>
  <c r="J36" i="8"/>
  <c r="I37" i="8"/>
  <c r="J37" i="8"/>
  <c r="I38" i="8"/>
  <c r="J38" i="8"/>
  <c r="I39" i="8"/>
  <c r="J39" i="8"/>
  <c r="I40" i="8"/>
  <c r="J40" i="8"/>
  <c r="I41" i="8"/>
  <c r="J41" i="8"/>
  <c r="I42" i="8"/>
  <c r="J42" i="8"/>
  <c r="I43" i="8"/>
  <c r="J43" i="8"/>
  <c r="I44" i="8"/>
  <c r="J44" i="8"/>
  <c r="I45" i="8"/>
  <c r="J45" i="8"/>
  <c r="I46" i="8"/>
  <c r="J46" i="8"/>
  <c r="I47" i="8"/>
  <c r="J47" i="8"/>
  <c r="I48" i="8"/>
  <c r="J48" i="8"/>
  <c r="I49" i="8"/>
  <c r="S49" i="8" s="1"/>
  <c r="J49" i="8"/>
  <c r="T49" i="8" s="1"/>
  <c r="I50" i="8"/>
  <c r="S50" i="8" s="1"/>
  <c r="J50" i="8"/>
  <c r="T50" i="8" s="1"/>
  <c r="I51" i="8"/>
  <c r="S51" i="8" s="1"/>
  <c r="J51" i="8"/>
  <c r="T51" i="8" s="1"/>
  <c r="I52" i="8"/>
  <c r="S52" i="8" s="1"/>
  <c r="J52" i="8"/>
  <c r="T52" i="8" s="1"/>
  <c r="I53" i="8"/>
  <c r="S53" i="8" s="1"/>
  <c r="J53" i="8"/>
  <c r="T53" i="8" s="1"/>
  <c r="I54" i="8"/>
  <c r="S54" i="8" s="1"/>
  <c r="J54" i="8"/>
  <c r="T54" i="8" s="1"/>
  <c r="I55" i="8"/>
  <c r="S55" i="8" s="1"/>
  <c r="J55" i="8"/>
  <c r="T55" i="8" s="1"/>
  <c r="I56" i="8"/>
  <c r="S56" i="8" s="1"/>
  <c r="J56" i="8"/>
  <c r="T56" i="8" s="1"/>
  <c r="I57" i="8"/>
  <c r="S57" i="8" s="1"/>
  <c r="J57" i="8"/>
  <c r="T57" i="8" s="1"/>
  <c r="Q41" i="10" l="1"/>
  <c r="P41" i="10"/>
  <c r="O41" i="10"/>
  <c r="N41" i="10"/>
  <c r="M41" i="10"/>
  <c r="K41" i="10"/>
  <c r="G41" i="10"/>
  <c r="F41" i="10"/>
  <c r="E41" i="10"/>
  <c r="D41" i="10"/>
  <c r="C41" i="10"/>
  <c r="T40" i="10"/>
  <c r="S40" i="10"/>
  <c r="T39" i="10"/>
  <c r="S39" i="10"/>
  <c r="T38" i="10"/>
  <c r="S38" i="10"/>
  <c r="T37" i="10"/>
  <c r="S37" i="10"/>
  <c r="T36" i="10"/>
  <c r="S36" i="10"/>
  <c r="T35" i="10"/>
  <c r="S35" i="10"/>
  <c r="T34" i="10"/>
  <c r="S34" i="10"/>
  <c r="T33" i="10"/>
  <c r="S33" i="10"/>
  <c r="T32" i="10"/>
  <c r="S32" i="10"/>
  <c r="T31" i="10"/>
  <c r="S31" i="10"/>
  <c r="T30" i="10"/>
  <c r="S30" i="10"/>
  <c r="T29" i="10"/>
  <c r="S29" i="10"/>
  <c r="T28" i="10"/>
  <c r="S28" i="10"/>
  <c r="T27" i="10"/>
  <c r="S27" i="10"/>
  <c r="T26" i="10"/>
  <c r="S26" i="10"/>
  <c r="T25" i="10"/>
  <c r="S25" i="10"/>
  <c r="T24" i="10"/>
  <c r="S24" i="10"/>
  <c r="T23" i="10"/>
  <c r="S23" i="10"/>
  <c r="T22" i="10"/>
  <c r="S22" i="10"/>
  <c r="T21" i="10"/>
  <c r="S21" i="10"/>
  <c r="T20" i="10"/>
  <c r="S20" i="10"/>
  <c r="T19" i="10"/>
  <c r="S19" i="10"/>
  <c r="T18" i="10"/>
  <c r="S18" i="10"/>
  <c r="T17" i="10"/>
  <c r="S17" i="10"/>
  <c r="T16" i="10"/>
  <c r="S16" i="10"/>
  <c r="T15" i="10"/>
  <c r="S15" i="10"/>
  <c r="T14" i="10"/>
  <c r="S14" i="10"/>
  <c r="T13" i="10"/>
  <c r="S13" i="10"/>
  <c r="T12" i="10"/>
  <c r="S12" i="10"/>
  <c r="T11" i="10"/>
  <c r="S11" i="10"/>
  <c r="T10" i="10"/>
  <c r="S10" i="10"/>
  <c r="S9" i="10"/>
  <c r="J8" i="10"/>
  <c r="J41" i="10" s="1"/>
  <c r="I8" i="10"/>
  <c r="I41" i="10" s="1"/>
  <c r="R58" i="8"/>
  <c r="Q58" i="8"/>
  <c r="P58" i="8"/>
  <c r="O58" i="8"/>
  <c r="N58" i="8"/>
  <c r="M58" i="8"/>
  <c r="L58" i="8"/>
  <c r="K58" i="8"/>
  <c r="H58" i="8"/>
  <c r="G58" i="8"/>
  <c r="F58" i="8"/>
  <c r="E58" i="8"/>
  <c r="D58" i="8"/>
  <c r="T48" i="8"/>
  <c r="S48" i="8"/>
  <c r="T47" i="8"/>
  <c r="S47" i="8"/>
  <c r="T46" i="8"/>
  <c r="S46" i="8"/>
  <c r="T45" i="8"/>
  <c r="S45" i="8"/>
  <c r="T44" i="8"/>
  <c r="S44" i="8"/>
  <c r="T43" i="8"/>
  <c r="S43" i="8"/>
  <c r="T42" i="8"/>
  <c r="S42" i="8"/>
  <c r="T41" i="8"/>
  <c r="S41" i="8"/>
  <c r="T40" i="8"/>
  <c r="S40" i="8"/>
  <c r="T39" i="8"/>
  <c r="S39" i="8"/>
  <c r="T38" i="8"/>
  <c r="S38" i="8"/>
  <c r="T37" i="8"/>
  <c r="S37" i="8"/>
  <c r="T36" i="8"/>
  <c r="S36" i="8"/>
  <c r="T35" i="8"/>
  <c r="S35" i="8"/>
  <c r="T34" i="8"/>
  <c r="S34" i="8"/>
  <c r="T33" i="8"/>
  <c r="S33" i="8"/>
  <c r="T32" i="8"/>
  <c r="S32" i="8"/>
  <c r="T31" i="8"/>
  <c r="S31" i="8"/>
  <c r="T30" i="8"/>
  <c r="S30" i="8"/>
  <c r="T29" i="8"/>
  <c r="T28" i="8"/>
  <c r="S28" i="8"/>
  <c r="T27" i="8"/>
  <c r="S27" i="8"/>
  <c r="T26" i="8"/>
  <c r="S26" i="8"/>
  <c r="T25" i="8"/>
  <c r="S25" i="8"/>
  <c r="T24" i="8"/>
  <c r="S24" i="8"/>
  <c r="T23" i="8"/>
  <c r="S23" i="8"/>
  <c r="T22" i="8"/>
  <c r="S22" i="8"/>
  <c r="T21" i="8"/>
  <c r="S21" i="8"/>
  <c r="T20" i="8"/>
  <c r="S20" i="8"/>
  <c r="T19" i="8"/>
  <c r="S19" i="8"/>
  <c r="T18" i="8"/>
  <c r="S18" i="8"/>
  <c r="T17" i="8"/>
  <c r="S17" i="8"/>
  <c r="T16" i="8"/>
  <c r="S16" i="8"/>
  <c r="T15" i="8"/>
  <c r="S15" i="8"/>
  <c r="T14" i="8"/>
  <c r="S14" i="8"/>
  <c r="T13" i="8"/>
  <c r="S13" i="8"/>
  <c r="T12" i="8"/>
  <c r="S12" i="8"/>
  <c r="T11" i="8"/>
  <c r="S11" i="8"/>
  <c r="T10" i="8"/>
  <c r="S10" i="8"/>
  <c r="T9" i="8"/>
  <c r="S9" i="8"/>
  <c r="J8" i="8"/>
  <c r="T8" i="8" s="1"/>
  <c r="T58" i="8" s="1"/>
  <c r="I8" i="8"/>
  <c r="S8" i="8" s="1"/>
  <c r="C58" i="8"/>
  <c r="T8" i="10" l="1"/>
  <c r="T41" i="10" s="1"/>
  <c r="S8" i="10"/>
  <c r="S41" i="10" s="1"/>
  <c r="I58" i="8"/>
  <c r="J58" i="8"/>
  <c r="S29" i="8"/>
  <c r="S58" i="8" s="1"/>
  <c r="I64" i="7"/>
  <c r="I65" i="7"/>
  <c r="I66" i="7"/>
  <c r="I63" i="7"/>
  <c r="G64" i="7"/>
  <c r="G65" i="7"/>
  <c r="G66" i="7"/>
  <c r="G63" i="7"/>
  <c r="M66" i="7"/>
  <c r="M65" i="7"/>
  <c r="M64" i="7"/>
  <c r="M63" i="7"/>
  <c r="H66" i="7"/>
  <c r="H65" i="7"/>
  <c r="H64" i="7"/>
  <c r="H63" i="7"/>
  <c r="F66" i="7"/>
  <c r="F65" i="7"/>
  <c r="F64" i="7"/>
  <c r="F63" i="7"/>
  <c r="E66" i="7"/>
  <c r="E65" i="7"/>
  <c r="E64" i="7"/>
  <c r="E63" i="7"/>
  <c r="D66" i="7"/>
  <c r="D65" i="7"/>
  <c r="D64" i="7"/>
  <c r="D63" i="7"/>
  <c r="C66" i="7"/>
  <c r="C65" i="7"/>
  <c r="C64" i="7"/>
  <c r="C63" i="7"/>
  <c r="M61" i="7"/>
  <c r="M60" i="7"/>
  <c r="M59" i="7"/>
  <c r="M58" i="7"/>
  <c r="D58" i="7"/>
  <c r="E58" i="7"/>
  <c r="F58" i="7"/>
  <c r="G58" i="7"/>
  <c r="H58" i="7"/>
  <c r="I58" i="7"/>
  <c r="J58" i="7"/>
  <c r="K58" i="7"/>
  <c r="L58" i="7"/>
  <c r="D59" i="7"/>
  <c r="E59" i="7"/>
  <c r="F59" i="7"/>
  <c r="G59" i="7"/>
  <c r="H59" i="7"/>
  <c r="I59" i="7"/>
  <c r="J59" i="7"/>
  <c r="K59" i="7"/>
  <c r="L59" i="7"/>
  <c r="D60" i="7"/>
  <c r="E60" i="7"/>
  <c r="F60" i="7"/>
  <c r="G60" i="7"/>
  <c r="H60" i="7"/>
  <c r="I60" i="7"/>
  <c r="J60" i="7"/>
  <c r="K60" i="7"/>
  <c r="L60" i="7"/>
  <c r="C60" i="7"/>
  <c r="D61" i="7"/>
  <c r="E61" i="7"/>
  <c r="F61" i="7"/>
  <c r="G61" i="7"/>
  <c r="H61" i="7"/>
  <c r="I61" i="7"/>
  <c r="J61" i="7"/>
  <c r="K61" i="7"/>
  <c r="L61" i="7"/>
  <c r="C61" i="7"/>
  <c r="C59" i="7"/>
  <c r="C58" i="7"/>
  <c r="BG55" i="7"/>
  <c r="BF55" i="7"/>
  <c r="BE55" i="7"/>
  <c r="BD55" i="7"/>
  <c r="BC55" i="7"/>
  <c r="BB55" i="7"/>
  <c r="BA55" i="7"/>
  <c r="AZ55" i="7"/>
  <c r="AW55" i="7"/>
  <c r="AV55" i="7"/>
  <c r="AU55" i="7"/>
  <c r="AT55" i="7"/>
  <c r="AS55" i="7"/>
  <c r="AR55" i="7"/>
  <c r="AQ55" i="7"/>
  <c r="AP55" i="7"/>
  <c r="AN55" i="7"/>
  <c r="AM55" i="7"/>
  <c r="AJ55" i="7"/>
  <c r="AI55" i="7"/>
  <c r="AH55" i="7"/>
  <c r="AG55" i="7"/>
  <c r="AF55" i="7"/>
  <c r="AE55" i="7"/>
  <c r="AD55" i="7"/>
  <c r="AC55" i="7"/>
  <c r="AB55" i="7"/>
  <c r="AA55" i="7"/>
  <c r="Z55" i="7"/>
  <c r="Y55" i="7"/>
  <c r="V55" i="7"/>
  <c r="U55" i="7"/>
  <c r="T55" i="7"/>
  <c r="S55" i="7"/>
  <c r="R55" i="7"/>
  <c r="Q55" i="7"/>
  <c r="P55" i="7"/>
  <c r="O55" i="7"/>
  <c r="N55" i="7"/>
  <c r="M55" i="7"/>
  <c r="J55" i="7"/>
  <c r="I55" i="7"/>
  <c r="H55" i="7"/>
  <c r="G55" i="7"/>
  <c r="F55" i="7"/>
  <c r="E55" i="7"/>
  <c r="D55" i="7"/>
  <c r="C55" i="7"/>
  <c r="AY54" i="7"/>
  <c r="BI54" i="7" s="1"/>
  <c r="AX54" i="7"/>
  <c r="BH54" i="7" s="1"/>
  <c r="X54" i="7"/>
  <c r="W54" i="7"/>
  <c r="L54" i="7"/>
  <c r="AL54" i="7" s="1"/>
  <c r="K54" i="7"/>
  <c r="AK54" i="7" s="1"/>
  <c r="AY53" i="7"/>
  <c r="BI53" i="7" s="1"/>
  <c r="AX53" i="7"/>
  <c r="BH53" i="7" s="1"/>
  <c r="X53" i="7"/>
  <c r="W53" i="7"/>
  <c r="L53" i="7"/>
  <c r="AL53" i="7" s="1"/>
  <c r="K53" i="7"/>
  <c r="AK53" i="7" s="1"/>
  <c r="AY52" i="7"/>
  <c r="BI52" i="7" s="1"/>
  <c r="AX52" i="7"/>
  <c r="BH52" i="7" s="1"/>
  <c r="X52" i="7"/>
  <c r="W52" i="7"/>
  <c r="L52" i="7"/>
  <c r="AL52" i="7" s="1"/>
  <c r="K52" i="7"/>
  <c r="AK52" i="7" s="1"/>
  <c r="AY51" i="7"/>
  <c r="BI51" i="7" s="1"/>
  <c r="AX51" i="7"/>
  <c r="BH51" i="7" s="1"/>
  <c r="X51" i="7"/>
  <c r="W51" i="7"/>
  <c r="L51" i="7"/>
  <c r="AL51" i="7" s="1"/>
  <c r="K51" i="7"/>
  <c r="AK51" i="7" s="1"/>
  <c r="AY50" i="7"/>
  <c r="BI50" i="7" s="1"/>
  <c r="AX50" i="7"/>
  <c r="BH50" i="7" s="1"/>
  <c r="X50" i="7"/>
  <c r="W50" i="7"/>
  <c r="L50" i="7"/>
  <c r="AL50" i="7" s="1"/>
  <c r="K50" i="7"/>
  <c r="AK50" i="7" s="1"/>
  <c r="AY49" i="7"/>
  <c r="BI49" i="7" s="1"/>
  <c r="AX49" i="7"/>
  <c r="BH49" i="7" s="1"/>
  <c r="X49" i="7"/>
  <c r="W49" i="7"/>
  <c r="L49" i="7"/>
  <c r="AL49" i="7" s="1"/>
  <c r="K49" i="7"/>
  <c r="AK49" i="7" s="1"/>
  <c r="AY48" i="7"/>
  <c r="BI48" i="7" s="1"/>
  <c r="AX48" i="7"/>
  <c r="BH48" i="7" s="1"/>
  <c r="X48" i="7"/>
  <c r="W48" i="7"/>
  <c r="L48" i="7"/>
  <c r="AL48" i="7" s="1"/>
  <c r="K48" i="7"/>
  <c r="AK48" i="7" s="1"/>
  <c r="AY47" i="7"/>
  <c r="BI47" i="7" s="1"/>
  <c r="AX47" i="7"/>
  <c r="BH47" i="7" s="1"/>
  <c r="X47" i="7"/>
  <c r="W47" i="7"/>
  <c r="L47" i="7"/>
  <c r="AL47" i="7" s="1"/>
  <c r="K47" i="7"/>
  <c r="AK47" i="7" s="1"/>
  <c r="AY46" i="7"/>
  <c r="BI46" i="7" s="1"/>
  <c r="AX46" i="7"/>
  <c r="BH46" i="7" s="1"/>
  <c r="X46" i="7"/>
  <c r="W46" i="7"/>
  <c r="L46" i="7"/>
  <c r="AL46" i="7" s="1"/>
  <c r="K46" i="7"/>
  <c r="AK46" i="7" s="1"/>
  <c r="AY45" i="7"/>
  <c r="BI45" i="7" s="1"/>
  <c r="AX45" i="7"/>
  <c r="BH45" i="7" s="1"/>
  <c r="X45" i="7"/>
  <c r="W45" i="7"/>
  <c r="L45" i="7"/>
  <c r="AL45" i="7" s="1"/>
  <c r="K45" i="7"/>
  <c r="AK45" i="7" s="1"/>
  <c r="AY44" i="7"/>
  <c r="BI44" i="7" s="1"/>
  <c r="AX44" i="7"/>
  <c r="BH44" i="7" s="1"/>
  <c r="X44" i="7"/>
  <c r="W44" i="7"/>
  <c r="L44" i="7"/>
  <c r="AL44" i="7" s="1"/>
  <c r="K44" i="7"/>
  <c r="AK44" i="7" s="1"/>
  <c r="AY43" i="7"/>
  <c r="BI43" i="7" s="1"/>
  <c r="AX43" i="7"/>
  <c r="BH43" i="7" s="1"/>
  <c r="X43" i="7"/>
  <c r="W43" i="7"/>
  <c r="L43" i="7"/>
  <c r="AL43" i="7" s="1"/>
  <c r="K43" i="7"/>
  <c r="AK43" i="7" s="1"/>
  <c r="AY42" i="7"/>
  <c r="BI42" i="7" s="1"/>
  <c r="AX42" i="7"/>
  <c r="BH42" i="7" s="1"/>
  <c r="X42" i="7"/>
  <c r="W42" i="7"/>
  <c r="L42" i="7"/>
  <c r="AL42" i="7" s="1"/>
  <c r="K42" i="7"/>
  <c r="AK42" i="7" s="1"/>
  <c r="AY41" i="7"/>
  <c r="BI41" i="7" s="1"/>
  <c r="AX41" i="7"/>
  <c r="BH41" i="7" s="1"/>
  <c r="X41" i="7"/>
  <c r="W41" i="7"/>
  <c r="L41" i="7"/>
  <c r="AL41" i="7" s="1"/>
  <c r="K41" i="7"/>
  <c r="AK41" i="7" s="1"/>
  <c r="AY40" i="7"/>
  <c r="BI40" i="7" s="1"/>
  <c r="AX40" i="7"/>
  <c r="BH40" i="7" s="1"/>
  <c r="X40" i="7"/>
  <c r="W40" i="7"/>
  <c r="L40" i="7"/>
  <c r="AL40" i="7" s="1"/>
  <c r="K40" i="7"/>
  <c r="AK40" i="7" s="1"/>
  <c r="AY39" i="7"/>
  <c r="BI39" i="7" s="1"/>
  <c r="AX39" i="7"/>
  <c r="BH39" i="7" s="1"/>
  <c r="X39" i="7"/>
  <c r="W39" i="7"/>
  <c r="L39" i="7"/>
  <c r="AL39" i="7" s="1"/>
  <c r="K39" i="7"/>
  <c r="AK39" i="7" s="1"/>
  <c r="AY38" i="7"/>
  <c r="BI38" i="7" s="1"/>
  <c r="AX38" i="7"/>
  <c r="BH38" i="7" s="1"/>
  <c r="X38" i="7"/>
  <c r="W38" i="7"/>
  <c r="L38" i="7"/>
  <c r="AL38" i="7" s="1"/>
  <c r="K38" i="7"/>
  <c r="AK38" i="7" s="1"/>
  <c r="AY37" i="7"/>
  <c r="BI37" i="7" s="1"/>
  <c r="AX37" i="7"/>
  <c r="BH37" i="7" s="1"/>
  <c r="X37" i="7"/>
  <c r="W37" i="7"/>
  <c r="L37" i="7"/>
  <c r="AL37" i="7" s="1"/>
  <c r="K37" i="7"/>
  <c r="AK37" i="7" s="1"/>
  <c r="AY36" i="7"/>
  <c r="BI36" i="7" s="1"/>
  <c r="AX36" i="7"/>
  <c r="BH36" i="7" s="1"/>
  <c r="X36" i="7"/>
  <c r="W36" i="7"/>
  <c r="L36" i="7"/>
  <c r="AL36" i="7" s="1"/>
  <c r="K36" i="7"/>
  <c r="AK36" i="7" s="1"/>
  <c r="AY35" i="7"/>
  <c r="BI35" i="7" s="1"/>
  <c r="AX35" i="7"/>
  <c r="BH35" i="7" s="1"/>
  <c r="X35" i="7"/>
  <c r="W35" i="7"/>
  <c r="L35" i="7"/>
  <c r="AL35" i="7" s="1"/>
  <c r="K35" i="7"/>
  <c r="AK35" i="7" s="1"/>
  <c r="AY34" i="7"/>
  <c r="BI34" i="7" s="1"/>
  <c r="AX34" i="7"/>
  <c r="BH34" i="7" s="1"/>
  <c r="X34" i="7"/>
  <c r="W34" i="7"/>
  <c r="L34" i="7"/>
  <c r="AL34" i="7" s="1"/>
  <c r="K34" i="7"/>
  <c r="AK34" i="7" s="1"/>
  <c r="AY33" i="7"/>
  <c r="BI33" i="7" s="1"/>
  <c r="AX33" i="7"/>
  <c r="BH33" i="7" s="1"/>
  <c r="X33" i="7"/>
  <c r="W33" i="7"/>
  <c r="L33" i="7"/>
  <c r="AL33" i="7" s="1"/>
  <c r="K33" i="7"/>
  <c r="AK33" i="7" s="1"/>
  <c r="AY32" i="7"/>
  <c r="BI32" i="7" s="1"/>
  <c r="AX32" i="7"/>
  <c r="BH32" i="7" s="1"/>
  <c r="X32" i="7"/>
  <c r="W32" i="7"/>
  <c r="L32" i="7"/>
  <c r="AL32" i="7" s="1"/>
  <c r="K32" i="7"/>
  <c r="AK32" i="7" s="1"/>
  <c r="AY31" i="7"/>
  <c r="BI31" i="7" s="1"/>
  <c r="AX31" i="7"/>
  <c r="BH31" i="7" s="1"/>
  <c r="X31" i="7"/>
  <c r="W31" i="7"/>
  <c r="L31" i="7"/>
  <c r="AL31" i="7" s="1"/>
  <c r="K31" i="7"/>
  <c r="AK31" i="7" s="1"/>
  <c r="AY30" i="7"/>
  <c r="BI30" i="7" s="1"/>
  <c r="AX30" i="7"/>
  <c r="BH30" i="7" s="1"/>
  <c r="X30" i="7"/>
  <c r="W30" i="7"/>
  <c r="L30" i="7"/>
  <c r="AL30" i="7" s="1"/>
  <c r="K30" i="7"/>
  <c r="AK30" i="7" s="1"/>
  <c r="AY29" i="7"/>
  <c r="BI29" i="7" s="1"/>
  <c r="AX29" i="7"/>
  <c r="BH29" i="7" s="1"/>
  <c r="X29" i="7"/>
  <c r="W29" i="7"/>
  <c r="L29" i="7"/>
  <c r="AL29" i="7" s="1"/>
  <c r="K29" i="7"/>
  <c r="AK29" i="7" s="1"/>
  <c r="AY28" i="7"/>
  <c r="BI28" i="7" s="1"/>
  <c r="AX28" i="7"/>
  <c r="BH28" i="7" s="1"/>
  <c r="X28" i="7"/>
  <c r="W28" i="7"/>
  <c r="L28" i="7"/>
  <c r="AL28" i="7" s="1"/>
  <c r="K28" i="7"/>
  <c r="AK28" i="7" s="1"/>
  <c r="AY27" i="7"/>
  <c r="BI27" i="7" s="1"/>
  <c r="AX27" i="7"/>
  <c r="BH27" i="7" s="1"/>
  <c r="X27" i="7"/>
  <c r="W27" i="7"/>
  <c r="L27" i="7"/>
  <c r="AL27" i="7" s="1"/>
  <c r="K27" i="7"/>
  <c r="AK27" i="7" s="1"/>
  <c r="AY26" i="7"/>
  <c r="BI26" i="7" s="1"/>
  <c r="AX26" i="7"/>
  <c r="BH26" i="7" s="1"/>
  <c r="X26" i="7"/>
  <c r="W26" i="7"/>
  <c r="L26" i="7"/>
  <c r="AL26" i="7" s="1"/>
  <c r="K26" i="7"/>
  <c r="AK26" i="7" s="1"/>
  <c r="AY25" i="7"/>
  <c r="BI25" i="7" s="1"/>
  <c r="AX25" i="7"/>
  <c r="BH25" i="7" s="1"/>
  <c r="X25" i="7"/>
  <c r="W25" i="7"/>
  <c r="L25" i="7"/>
  <c r="AL25" i="7" s="1"/>
  <c r="K25" i="7"/>
  <c r="AK25" i="7" s="1"/>
  <c r="AY24" i="7"/>
  <c r="BI24" i="7" s="1"/>
  <c r="AX24" i="7"/>
  <c r="BH24" i="7" s="1"/>
  <c r="X24" i="7"/>
  <c r="W24" i="7"/>
  <c r="L24" i="7"/>
  <c r="AL24" i="7" s="1"/>
  <c r="K24" i="7"/>
  <c r="AK24" i="7" s="1"/>
  <c r="AY23" i="7"/>
  <c r="BI23" i="7" s="1"/>
  <c r="AX23" i="7"/>
  <c r="BH23" i="7" s="1"/>
  <c r="X23" i="7"/>
  <c r="W23" i="7"/>
  <c r="L23" i="7"/>
  <c r="AL23" i="7" s="1"/>
  <c r="K23" i="7"/>
  <c r="AK23" i="7" s="1"/>
  <c r="AY22" i="7"/>
  <c r="BI22" i="7" s="1"/>
  <c r="AX22" i="7"/>
  <c r="BH22" i="7" s="1"/>
  <c r="X22" i="7"/>
  <c r="W22" i="7"/>
  <c r="L22" i="7"/>
  <c r="AL22" i="7" s="1"/>
  <c r="K22" i="7"/>
  <c r="AK22" i="7" s="1"/>
  <c r="AY21" i="7"/>
  <c r="BI21" i="7" s="1"/>
  <c r="AX21" i="7"/>
  <c r="BH21" i="7" s="1"/>
  <c r="X21" i="7"/>
  <c r="W21" i="7"/>
  <c r="L21" i="7"/>
  <c r="AL21" i="7" s="1"/>
  <c r="K21" i="7"/>
  <c r="AK21" i="7" s="1"/>
  <c r="AY20" i="7"/>
  <c r="BI20" i="7" s="1"/>
  <c r="AX20" i="7"/>
  <c r="BH20" i="7" s="1"/>
  <c r="X20" i="7"/>
  <c r="W20" i="7"/>
  <c r="L20" i="7"/>
  <c r="AL20" i="7" s="1"/>
  <c r="K20" i="7"/>
  <c r="AK20" i="7" s="1"/>
  <c r="AY19" i="7"/>
  <c r="BI19" i="7" s="1"/>
  <c r="AX19" i="7"/>
  <c r="BH19" i="7" s="1"/>
  <c r="X19" i="7"/>
  <c r="W19" i="7"/>
  <c r="L19" i="7"/>
  <c r="AL19" i="7" s="1"/>
  <c r="K19" i="7"/>
  <c r="AK19" i="7" s="1"/>
  <c r="AY18" i="7"/>
  <c r="BI18" i="7" s="1"/>
  <c r="AX18" i="7"/>
  <c r="BH18" i="7" s="1"/>
  <c r="X18" i="7"/>
  <c r="W18" i="7"/>
  <c r="L18" i="7"/>
  <c r="AL18" i="7" s="1"/>
  <c r="K18" i="7"/>
  <c r="AK18" i="7" s="1"/>
  <c r="AY17" i="7"/>
  <c r="BI17" i="7" s="1"/>
  <c r="AX17" i="7"/>
  <c r="BH17" i="7" s="1"/>
  <c r="X17" i="7"/>
  <c r="W17" i="7"/>
  <c r="L17" i="7"/>
  <c r="AL17" i="7" s="1"/>
  <c r="K17" i="7"/>
  <c r="AK17" i="7" s="1"/>
  <c r="AY16" i="7"/>
  <c r="BI16" i="7" s="1"/>
  <c r="AX16" i="7"/>
  <c r="BH16" i="7" s="1"/>
  <c r="X16" i="7"/>
  <c r="W16" i="7"/>
  <c r="L16" i="7"/>
  <c r="AL16" i="7" s="1"/>
  <c r="K16" i="7"/>
  <c r="AK16" i="7" s="1"/>
  <c r="AY15" i="7"/>
  <c r="BI15" i="7" s="1"/>
  <c r="AX15" i="7"/>
  <c r="BH15" i="7" s="1"/>
  <c r="X15" i="7"/>
  <c r="W15" i="7"/>
  <c r="L15" i="7"/>
  <c r="AL15" i="7" s="1"/>
  <c r="K15" i="7"/>
  <c r="AK15" i="7" s="1"/>
  <c r="AY14" i="7"/>
  <c r="BI14" i="7" s="1"/>
  <c r="AX14" i="7"/>
  <c r="BH14" i="7" s="1"/>
  <c r="X14" i="7"/>
  <c r="W14" i="7"/>
  <c r="L14" i="7"/>
  <c r="AL14" i="7" s="1"/>
  <c r="K14" i="7"/>
  <c r="AK14" i="7" s="1"/>
  <c r="AY13" i="7"/>
  <c r="BI13" i="7" s="1"/>
  <c r="AX13" i="7"/>
  <c r="BH13" i="7" s="1"/>
  <c r="X13" i="7"/>
  <c r="W13" i="7"/>
  <c r="L13" i="7"/>
  <c r="AL13" i="7" s="1"/>
  <c r="K13" i="7"/>
  <c r="AK13" i="7" s="1"/>
  <c r="AY12" i="7"/>
  <c r="BI12" i="7" s="1"/>
  <c r="AX12" i="7"/>
  <c r="BH12" i="7" s="1"/>
  <c r="X12" i="7"/>
  <c r="W12" i="7"/>
  <c r="L12" i="7"/>
  <c r="AL12" i="7" s="1"/>
  <c r="K12" i="7"/>
  <c r="AK12" i="7" s="1"/>
  <c r="AY11" i="7"/>
  <c r="BI11" i="7" s="1"/>
  <c r="AX11" i="7"/>
  <c r="BH11" i="7" s="1"/>
  <c r="X11" i="7"/>
  <c r="W11" i="7"/>
  <c r="L11" i="7"/>
  <c r="AL11" i="7" s="1"/>
  <c r="K11" i="7"/>
  <c r="AK11" i="7" s="1"/>
  <c r="AY10" i="7"/>
  <c r="BI10" i="7" s="1"/>
  <c r="AX10" i="7"/>
  <c r="BH10" i="7" s="1"/>
  <c r="X10" i="7"/>
  <c r="W10" i="7"/>
  <c r="L10" i="7"/>
  <c r="AL10" i="7" s="1"/>
  <c r="K10" i="7"/>
  <c r="AK10" i="7" s="1"/>
  <c r="AY9" i="7"/>
  <c r="BI9" i="7" s="1"/>
  <c r="AX9" i="7"/>
  <c r="BH9" i="7" s="1"/>
  <c r="X9" i="7"/>
  <c r="W9" i="7"/>
  <c r="L9" i="7"/>
  <c r="AL9" i="7" s="1"/>
  <c r="K9" i="7"/>
  <c r="AK9" i="7" s="1"/>
  <c r="AY8" i="7"/>
  <c r="AY55" i="7" s="1"/>
  <c r="AX8" i="7"/>
  <c r="BH8" i="7" s="1"/>
  <c r="BH55" i="7" s="1"/>
  <c r="X8" i="7"/>
  <c r="X55" i="7" s="1"/>
  <c r="W8" i="7"/>
  <c r="W55" i="7" s="1"/>
  <c r="L8" i="7"/>
  <c r="L55" i="7" s="1"/>
  <c r="K8" i="7"/>
  <c r="K55" i="7" s="1"/>
  <c r="AS2" i="7"/>
  <c r="AL8" i="7" l="1"/>
  <c r="AL55" i="7" s="1"/>
  <c r="BI8" i="7"/>
  <c r="BI55" i="7" s="1"/>
  <c r="AX55" i="7"/>
  <c r="AK8" i="7"/>
  <c r="AK55" i="7" s="1"/>
  <c r="M60" i="5"/>
  <c r="M59" i="5"/>
  <c r="M58" i="5"/>
  <c r="M61" i="5"/>
  <c r="J61" i="5"/>
  <c r="J60" i="5" s="1"/>
  <c r="I61" i="5"/>
  <c r="I60" i="5" s="1"/>
  <c r="H61" i="5"/>
  <c r="H60" i="5" s="1"/>
  <c r="G61" i="5"/>
  <c r="G60" i="5" s="1"/>
  <c r="F61" i="5"/>
  <c r="F60" i="5" s="1"/>
  <c r="E61" i="5"/>
  <c r="E60" i="5" s="1"/>
  <c r="D61" i="5"/>
  <c r="D60" i="5" s="1"/>
  <c r="C61" i="5"/>
  <c r="C60" i="5" s="1"/>
  <c r="D58" i="5"/>
  <c r="E58" i="5"/>
  <c r="F58" i="5"/>
  <c r="G58" i="5"/>
  <c r="H58" i="5"/>
  <c r="I58" i="5"/>
  <c r="J58" i="5"/>
  <c r="D59" i="5"/>
  <c r="E59" i="5"/>
  <c r="F59" i="5"/>
  <c r="G59" i="5"/>
  <c r="H59" i="5"/>
  <c r="I59" i="5"/>
  <c r="J59" i="5"/>
  <c r="C59" i="5"/>
  <c r="C58" i="5"/>
  <c r="BG60" i="4"/>
  <c r="BF60" i="4"/>
  <c r="BE60" i="4"/>
  <c r="BD60" i="4"/>
  <c r="BC60" i="4"/>
  <c r="BB60" i="4"/>
  <c r="BA60" i="4"/>
  <c r="AZ60" i="4"/>
  <c r="AW60" i="4"/>
  <c r="AV60" i="4"/>
  <c r="AU60" i="4"/>
  <c r="AT60" i="4"/>
  <c r="AS60" i="4"/>
  <c r="AR60" i="4"/>
  <c r="AQ60" i="4"/>
  <c r="AP60" i="4"/>
  <c r="AN60" i="4"/>
  <c r="AM60" i="4"/>
  <c r="AJ60" i="4"/>
  <c r="AI60" i="4"/>
  <c r="AH60" i="4"/>
  <c r="AG60" i="4"/>
  <c r="AF60" i="4"/>
  <c r="AE60" i="4"/>
  <c r="AD60" i="4"/>
  <c r="AC60" i="4"/>
  <c r="AB60" i="4"/>
  <c r="AA60" i="4"/>
  <c r="Z60" i="4"/>
  <c r="Y60" i="4"/>
  <c r="V60" i="4"/>
  <c r="U60" i="4"/>
  <c r="T60" i="4"/>
  <c r="S60" i="4"/>
  <c r="R60" i="4"/>
  <c r="Q60" i="4"/>
  <c r="P60" i="4"/>
  <c r="O60" i="4"/>
  <c r="N60" i="4"/>
  <c r="M60" i="4"/>
  <c r="J60" i="4"/>
  <c r="I60" i="4"/>
  <c r="H60" i="4"/>
  <c r="G60" i="4"/>
  <c r="F60" i="4"/>
  <c r="E60" i="4"/>
  <c r="D60" i="4"/>
  <c r="C60" i="4"/>
  <c r="AY59" i="4"/>
  <c r="BI59" i="4" s="1"/>
  <c r="AX59" i="4"/>
  <c r="BH59" i="4" s="1"/>
  <c r="X59" i="4"/>
  <c r="W59" i="4"/>
  <c r="L59" i="4"/>
  <c r="AL59" i="4" s="1"/>
  <c r="K59" i="4"/>
  <c r="AK59" i="4" s="1"/>
  <c r="AY58" i="4"/>
  <c r="BI58" i="4" s="1"/>
  <c r="AX58" i="4"/>
  <c r="BH58" i="4" s="1"/>
  <c r="X58" i="4"/>
  <c r="W58" i="4"/>
  <c r="L58" i="4"/>
  <c r="AL58" i="4" s="1"/>
  <c r="K58" i="4"/>
  <c r="AK58" i="4" s="1"/>
  <c r="AY57" i="4"/>
  <c r="BI57" i="4" s="1"/>
  <c r="AX57" i="4"/>
  <c r="BH57" i="4" s="1"/>
  <c r="X57" i="4"/>
  <c r="W57" i="4"/>
  <c r="L57" i="4"/>
  <c r="AL57" i="4" s="1"/>
  <c r="K57" i="4"/>
  <c r="AK57" i="4" s="1"/>
  <c r="AY56" i="4"/>
  <c r="BI56" i="4" s="1"/>
  <c r="AX56" i="4"/>
  <c r="BH56" i="4" s="1"/>
  <c r="X56" i="4"/>
  <c r="W56" i="4"/>
  <c r="L56" i="4"/>
  <c r="AL56" i="4" s="1"/>
  <c r="K56" i="4"/>
  <c r="AK56" i="4" s="1"/>
  <c r="AY55" i="4"/>
  <c r="BI55" i="4" s="1"/>
  <c r="AX55" i="4"/>
  <c r="BH55" i="4" s="1"/>
  <c r="X55" i="4"/>
  <c r="W55" i="4"/>
  <c r="L55" i="4"/>
  <c r="AL55" i="4" s="1"/>
  <c r="K55" i="4"/>
  <c r="AK55" i="4" s="1"/>
  <c r="AY54" i="4"/>
  <c r="BI54" i="4" s="1"/>
  <c r="AX54" i="4"/>
  <c r="BH54" i="4" s="1"/>
  <c r="X54" i="4"/>
  <c r="W54" i="4"/>
  <c r="L54" i="4"/>
  <c r="AL54" i="4" s="1"/>
  <c r="K54" i="4"/>
  <c r="AK54" i="4" s="1"/>
  <c r="AY53" i="4"/>
  <c r="BI53" i="4" s="1"/>
  <c r="AX53" i="4"/>
  <c r="BH53" i="4" s="1"/>
  <c r="X53" i="4"/>
  <c r="W53" i="4"/>
  <c r="L53" i="4"/>
  <c r="AL53" i="4" s="1"/>
  <c r="K53" i="4"/>
  <c r="AK53" i="4" s="1"/>
  <c r="AY52" i="4"/>
  <c r="BI52" i="4" s="1"/>
  <c r="AX52" i="4"/>
  <c r="BH52" i="4" s="1"/>
  <c r="X52" i="4"/>
  <c r="W52" i="4"/>
  <c r="L52" i="4"/>
  <c r="AL52" i="4" s="1"/>
  <c r="K52" i="4"/>
  <c r="AK52" i="4" s="1"/>
  <c r="AY51" i="4"/>
  <c r="BI51" i="4" s="1"/>
  <c r="AX51" i="4"/>
  <c r="BH51" i="4" s="1"/>
  <c r="X51" i="4"/>
  <c r="W51" i="4"/>
  <c r="L51" i="4"/>
  <c r="AL51" i="4" s="1"/>
  <c r="K51" i="4"/>
  <c r="AK51" i="4" s="1"/>
  <c r="AY50" i="4"/>
  <c r="BI50" i="4" s="1"/>
  <c r="AX50" i="4"/>
  <c r="BH50" i="4" s="1"/>
  <c r="X50" i="4"/>
  <c r="W50" i="4"/>
  <c r="L50" i="4"/>
  <c r="AL50" i="4" s="1"/>
  <c r="K50" i="4"/>
  <c r="AK50" i="4" s="1"/>
  <c r="AY49" i="4"/>
  <c r="BI49" i="4" s="1"/>
  <c r="AX49" i="4"/>
  <c r="BH49" i="4" s="1"/>
  <c r="X49" i="4"/>
  <c r="W49" i="4"/>
  <c r="L49" i="4"/>
  <c r="AL49" i="4" s="1"/>
  <c r="K49" i="4"/>
  <c r="AK49" i="4" s="1"/>
  <c r="AY48" i="4"/>
  <c r="BI48" i="4" s="1"/>
  <c r="AX48" i="4"/>
  <c r="BH48" i="4" s="1"/>
  <c r="X48" i="4"/>
  <c r="W48" i="4"/>
  <c r="L48" i="4"/>
  <c r="AL48" i="4" s="1"/>
  <c r="K48" i="4"/>
  <c r="AK48" i="4" s="1"/>
  <c r="AY47" i="4"/>
  <c r="BI47" i="4" s="1"/>
  <c r="AX47" i="4"/>
  <c r="BH47" i="4" s="1"/>
  <c r="X47" i="4"/>
  <c r="W47" i="4"/>
  <c r="L47" i="4"/>
  <c r="AL47" i="4" s="1"/>
  <c r="K47" i="4"/>
  <c r="AK47" i="4" s="1"/>
  <c r="AY46" i="4"/>
  <c r="BI46" i="4" s="1"/>
  <c r="AX46" i="4"/>
  <c r="BH46" i="4" s="1"/>
  <c r="X46" i="4"/>
  <c r="W46" i="4"/>
  <c r="L46" i="4"/>
  <c r="AL46" i="4" s="1"/>
  <c r="K46" i="4"/>
  <c r="AK46" i="4" s="1"/>
  <c r="AY45" i="4"/>
  <c r="BI45" i="4" s="1"/>
  <c r="AX45" i="4"/>
  <c r="BH45" i="4" s="1"/>
  <c r="X45" i="4"/>
  <c r="W45" i="4"/>
  <c r="L45" i="4"/>
  <c r="AL45" i="4" s="1"/>
  <c r="K45" i="4"/>
  <c r="AK45" i="4" s="1"/>
  <c r="AY44" i="4"/>
  <c r="BI44" i="4" s="1"/>
  <c r="AX44" i="4"/>
  <c r="BH44" i="4" s="1"/>
  <c r="X44" i="4"/>
  <c r="W44" i="4"/>
  <c r="L44" i="4"/>
  <c r="AL44" i="4" s="1"/>
  <c r="K44" i="4"/>
  <c r="AK44" i="4" s="1"/>
  <c r="AY43" i="4"/>
  <c r="BI43" i="4" s="1"/>
  <c r="AX43" i="4"/>
  <c r="BH43" i="4" s="1"/>
  <c r="X43" i="4"/>
  <c r="W43" i="4"/>
  <c r="L43" i="4"/>
  <c r="AL43" i="4" s="1"/>
  <c r="K43" i="4"/>
  <c r="AK43" i="4" s="1"/>
  <c r="AY42" i="4"/>
  <c r="BI42" i="4" s="1"/>
  <c r="AX42" i="4"/>
  <c r="BH42" i="4" s="1"/>
  <c r="X42" i="4"/>
  <c r="W42" i="4"/>
  <c r="L42" i="4"/>
  <c r="AL42" i="4" s="1"/>
  <c r="K42" i="4"/>
  <c r="AK42" i="4" s="1"/>
  <c r="AY41" i="4"/>
  <c r="BI41" i="4" s="1"/>
  <c r="AX41" i="4"/>
  <c r="BH41" i="4" s="1"/>
  <c r="X41" i="4"/>
  <c r="W41" i="4"/>
  <c r="L41" i="4"/>
  <c r="AL41" i="4" s="1"/>
  <c r="K41" i="4"/>
  <c r="AK41" i="4" s="1"/>
  <c r="AY40" i="4"/>
  <c r="BI40" i="4" s="1"/>
  <c r="AX40" i="4"/>
  <c r="BH40" i="4" s="1"/>
  <c r="X40" i="4"/>
  <c r="W40" i="4"/>
  <c r="L40" i="4"/>
  <c r="AL40" i="4" s="1"/>
  <c r="K40" i="4"/>
  <c r="AK40" i="4" s="1"/>
  <c r="AY39" i="4"/>
  <c r="BI39" i="4" s="1"/>
  <c r="AX39" i="4"/>
  <c r="BH39" i="4" s="1"/>
  <c r="X39" i="4"/>
  <c r="W39" i="4"/>
  <c r="L39" i="4"/>
  <c r="AL39" i="4" s="1"/>
  <c r="K39" i="4"/>
  <c r="AK39" i="4" s="1"/>
  <c r="AY38" i="4"/>
  <c r="BI38" i="4" s="1"/>
  <c r="AX38" i="4"/>
  <c r="BH38" i="4" s="1"/>
  <c r="X38" i="4"/>
  <c r="W38" i="4"/>
  <c r="L38" i="4"/>
  <c r="AL38" i="4" s="1"/>
  <c r="K38" i="4"/>
  <c r="AK38" i="4" s="1"/>
  <c r="AY37" i="4"/>
  <c r="BI37" i="4" s="1"/>
  <c r="AX37" i="4"/>
  <c r="BH37" i="4" s="1"/>
  <c r="X37" i="4"/>
  <c r="W37" i="4"/>
  <c r="L37" i="4"/>
  <c r="AL37" i="4" s="1"/>
  <c r="K37" i="4"/>
  <c r="AK37" i="4" s="1"/>
  <c r="AY36" i="4"/>
  <c r="BI36" i="4" s="1"/>
  <c r="AX36" i="4"/>
  <c r="BH36" i="4" s="1"/>
  <c r="X36" i="4"/>
  <c r="W36" i="4"/>
  <c r="L36" i="4"/>
  <c r="AL36" i="4" s="1"/>
  <c r="K36" i="4"/>
  <c r="AK36" i="4" s="1"/>
  <c r="AY35" i="4"/>
  <c r="BI35" i="4" s="1"/>
  <c r="AX35" i="4"/>
  <c r="BH35" i="4" s="1"/>
  <c r="X35" i="4"/>
  <c r="W35" i="4"/>
  <c r="L35" i="4"/>
  <c r="AL35" i="4" s="1"/>
  <c r="K35" i="4"/>
  <c r="AK35" i="4" s="1"/>
  <c r="AY34" i="4"/>
  <c r="BI34" i="4" s="1"/>
  <c r="AX34" i="4"/>
  <c r="BH34" i="4" s="1"/>
  <c r="X34" i="4"/>
  <c r="W34" i="4"/>
  <c r="L34" i="4"/>
  <c r="AL34" i="4" s="1"/>
  <c r="K34" i="4"/>
  <c r="AK34" i="4" s="1"/>
  <c r="AY33" i="4"/>
  <c r="BI33" i="4" s="1"/>
  <c r="AX33" i="4"/>
  <c r="BH33" i="4" s="1"/>
  <c r="X33" i="4"/>
  <c r="W33" i="4"/>
  <c r="L33" i="4"/>
  <c r="AL33" i="4" s="1"/>
  <c r="K33" i="4"/>
  <c r="AK33" i="4" s="1"/>
  <c r="AY32" i="4"/>
  <c r="BI32" i="4" s="1"/>
  <c r="AX32" i="4"/>
  <c r="BH32" i="4" s="1"/>
  <c r="X32" i="4"/>
  <c r="W32" i="4"/>
  <c r="L32" i="4"/>
  <c r="AL32" i="4" s="1"/>
  <c r="K32" i="4"/>
  <c r="AK32" i="4" s="1"/>
  <c r="AY31" i="4"/>
  <c r="BI31" i="4" s="1"/>
  <c r="AX31" i="4"/>
  <c r="BH31" i="4" s="1"/>
  <c r="X31" i="4"/>
  <c r="W31" i="4"/>
  <c r="L31" i="4"/>
  <c r="AL31" i="4" s="1"/>
  <c r="K31" i="4"/>
  <c r="AK31" i="4" s="1"/>
  <c r="AY30" i="4"/>
  <c r="BI30" i="4" s="1"/>
  <c r="AX30" i="4"/>
  <c r="BH30" i="4" s="1"/>
  <c r="X30" i="4"/>
  <c r="W30" i="4"/>
  <c r="L30" i="4"/>
  <c r="AL30" i="4" s="1"/>
  <c r="K30" i="4"/>
  <c r="AK30" i="4" s="1"/>
  <c r="AY29" i="4"/>
  <c r="BI29" i="4" s="1"/>
  <c r="AX29" i="4"/>
  <c r="BH29" i="4" s="1"/>
  <c r="X29" i="4"/>
  <c r="W29" i="4"/>
  <c r="L29" i="4"/>
  <c r="AL29" i="4" s="1"/>
  <c r="K29" i="4"/>
  <c r="AK29" i="4" s="1"/>
  <c r="AY28" i="4"/>
  <c r="BI28" i="4" s="1"/>
  <c r="AX28" i="4"/>
  <c r="BH28" i="4" s="1"/>
  <c r="X28" i="4"/>
  <c r="W28" i="4"/>
  <c r="L28" i="4"/>
  <c r="AL28" i="4" s="1"/>
  <c r="K28" i="4"/>
  <c r="AK28" i="4" s="1"/>
  <c r="AY27" i="4"/>
  <c r="BI27" i="4" s="1"/>
  <c r="AX27" i="4"/>
  <c r="BH27" i="4" s="1"/>
  <c r="X27" i="4"/>
  <c r="W27" i="4"/>
  <c r="L27" i="4"/>
  <c r="AL27" i="4" s="1"/>
  <c r="K27" i="4"/>
  <c r="AK27" i="4" s="1"/>
  <c r="AY26" i="4"/>
  <c r="BI26" i="4" s="1"/>
  <c r="AX26" i="4"/>
  <c r="BH26" i="4" s="1"/>
  <c r="X26" i="4"/>
  <c r="W26" i="4"/>
  <c r="L26" i="4"/>
  <c r="AL26" i="4" s="1"/>
  <c r="K26" i="4"/>
  <c r="AK26" i="4" s="1"/>
  <c r="AY25" i="4"/>
  <c r="BI25" i="4" s="1"/>
  <c r="AX25" i="4"/>
  <c r="BH25" i="4" s="1"/>
  <c r="X25" i="4"/>
  <c r="W25" i="4"/>
  <c r="L25" i="4"/>
  <c r="AL25" i="4" s="1"/>
  <c r="K25" i="4"/>
  <c r="AK25" i="4" s="1"/>
  <c r="AY24" i="4"/>
  <c r="BI24" i="4" s="1"/>
  <c r="AX24" i="4"/>
  <c r="BH24" i="4" s="1"/>
  <c r="X24" i="4"/>
  <c r="W24" i="4"/>
  <c r="L24" i="4"/>
  <c r="AL24" i="4" s="1"/>
  <c r="K24" i="4"/>
  <c r="AK24" i="4" s="1"/>
  <c r="AY23" i="4"/>
  <c r="BI23" i="4" s="1"/>
  <c r="AX23" i="4"/>
  <c r="BH23" i="4" s="1"/>
  <c r="X23" i="4"/>
  <c r="W23" i="4"/>
  <c r="L23" i="4"/>
  <c r="AL23" i="4" s="1"/>
  <c r="K23" i="4"/>
  <c r="AK23" i="4" s="1"/>
  <c r="AY22" i="4"/>
  <c r="BI22" i="4" s="1"/>
  <c r="AX22" i="4"/>
  <c r="BH22" i="4" s="1"/>
  <c r="X22" i="4"/>
  <c r="W22" i="4"/>
  <c r="L22" i="4"/>
  <c r="AL22" i="4" s="1"/>
  <c r="K22" i="4"/>
  <c r="AK22" i="4" s="1"/>
  <c r="AY21" i="4"/>
  <c r="BI21" i="4" s="1"/>
  <c r="AX21" i="4"/>
  <c r="BH21" i="4" s="1"/>
  <c r="X21" i="4"/>
  <c r="W21" i="4"/>
  <c r="L21" i="4"/>
  <c r="AL21" i="4" s="1"/>
  <c r="K21" i="4"/>
  <c r="AK21" i="4" s="1"/>
  <c r="AY20" i="4"/>
  <c r="BI20" i="4" s="1"/>
  <c r="AX20" i="4"/>
  <c r="BH20" i="4" s="1"/>
  <c r="X20" i="4"/>
  <c r="W20" i="4"/>
  <c r="L20" i="4"/>
  <c r="AL20" i="4" s="1"/>
  <c r="K20" i="4"/>
  <c r="AK20" i="4" s="1"/>
  <c r="AY19" i="4"/>
  <c r="BI19" i="4" s="1"/>
  <c r="AX19" i="4"/>
  <c r="BH19" i="4" s="1"/>
  <c r="X19" i="4"/>
  <c r="W19" i="4"/>
  <c r="L19" i="4"/>
  <c r="AL19" i="4" s="1"/>
  <c r="K19" i="4"/>
  <c r="AK19" i="4" s="1"/>
  <c r="AY18" i="4"/>
  <c r="BI18" i="4" s="1"/>
  <c r="AX18" i="4"/>
  <c r="BH18" i="4" s="1"/>
  <c r="X18" i="4"/>
  <c r="W18" i="4"/>
  <c r="L18" i="4"/>
  <c r="AL18" i="4" s="1"/>
  <c r="K18" i="4"/>
  <c r="AK18" i="4" s="1"/>
  <c r="AY17" i="4"/>
  <c r="BI17" i="4" s="1"/>
  <c r="AX17" i="4"/>
  <c r="BH17" i="4" s="1"/>
  <c r="X17" i="4"/>
  <c r="W17" i="4"/>
  <c r="L17" i="4"/>
  <c r="AL17" i="4" s="1"/>
  <c r="K17" i="4"/>
  <c r="AK17" i="4" s="1"/>
  <c r="AY16" i="4"/>
  <c r="BI16" i="4" s="1"/>
  <c r="AX16" i="4"/>
  <c r="BH16" i="4" s="1"/>
  <c r="X16" i="4"/>
  <c r="W16" i="4"/>
  <c r="L16" i="4"/>
  <c r="AL16" i="4" s="1"/>
  <c r="K16" i="4"/>
  <c r="AK16" i="4" s="1"/>
  <c r="AY15" i="4"/>
  <c r="BI15" i="4" s="1"/>
  <c r="AX15" i="4"/>
  <c r="BH15" i="4" s="1"/>
  <c r="X15" i="4"/>
  <c r="W15" i="4"/>
  <c r="L15" i="4"/>
  <c r="AL15" i="4" s="1"/>
  <c r="K15" i="4"/>
  <c r="AK15" i="4" s="1"/>
  <c r="AY14" i="4"/>
  <c r="BI14" i="4" s="1"/>
  <c r="AX14" i="4"/>
  <c r="BH14" i="4" s="1"/>
  <c r="X14" i="4"/>
  <c r="W14" i="4"/>
  <c r="L14" i="4"/>
  <c r="AL14" i="4" s="1"/>
  <c r="K14" i="4"/>
  <c r="AK14" i="4" s="1"/>
  <c r="AY13" i="4"/>
  <c r="BI13" i="4" s="1"/>
  <c r="AX13" i="4"/>
  <c r="BH13" i="4" s="1"/>
  <c r="X13" i="4"/>
  <c r="W13" i="4"/>
  <c r="L13" i="4"/>
  <c r="AL13" i="4" s="1"/>
  <c r="K13" i="4"/>
  <c r="AK13" i="4" s="1"/>
  <c r="AY12" i="4"/>
  <c r="BI12" i="4" s="1"/>
  <c r="AX12" i="4"/>
  <c r="BH12" i="4" s="1"/>
  <c r="X12" i="4"/>
  <c r="W12" i="4"/>
  <c r="L12" i="4"/>
  <c r="AL12" i="4" s="1"/>
  <c r="K12" i="4"/>
  <c r="AK12" i="4" s="1"/>
  <c r="AY11" i="4"/>
  <c r="BI11" i="4" s="1"/>
  <c r="AX11" i="4"/>
  <c r="BH11" i="4" s="1"/>
  <c r="X11" i="4"/>
  <c r="W11" i="4"/>
  <c r="L11" i="4"/>
  <c r="AL11" i="4" s="1"/>
  <c r="K11" i="4"/>
  <c r="AK11" i="4" s="1"/>
  <c r="AY10" i="4"/>
  <c r="BI10" i="4" s="1"/>
  <c r="AX10" i="4"/>
  <c r="BH10" i="4" s="1"/>
  <c r="X10" i="4"/>
  <c r="W10" i="4"/>
  <c r="L10" i="4"/>
  <c r="AL10" i="4" s="1"/>
  <c r="K10" i="4"/>
  <c r="AK10" i="4" s="1"/>
  <c r="AY9" i="4"/>
  <c r="BI9" i="4" s="1"/>
  <c r="AX9" i="4"/>
  <c r="BH9" i="4" s="1"/>
  <c r="X9" i="4"/>
  <c r="W9" i="4"/>
  <c r="L9" i="4"/>
  <c r="AL9" i="4" s="1"/>
  <c r="K9" i="4"/>
  <c r="AK9" i="4" s="1"/>
  <c r="AY8" i="4"/>
  <c r="AY60" i="4" s="1"/>
  <c r="AX8" i="4"/>
  <c r="AX60" i="4" s="1"/>
  <c r="X8" i="4"/>
  <c r="X60" i="4" s="1"/>
  <c r="W8" i="4"/>
  <c r="W60" i="4" s="1"/>
  <c r="L8" i="4"/>
  <c r="L60" i="4" s="1"/>
  <c r="K8" i="4"/>
  <c r="K60" i="4" s="1"/>
  <c r="AS2" i="4"/>
  <c r="BG60" i="1"/>
  <c r="BF60" i="1"/>
  <c r="BE60" i="1"/>
  <c r="BD60" i="1"/>
  <c r="BC60" i="1"/>
  <c r="BB60" i="1"/>
  <c r="BA60" i="1"/>
  <c r="AZ60" i="1"/>
  <c r="AW60" i="1"/>
  <c r="AV60" i="1"/>
  <c r="AU60" i="1"/>
  <c r="AT60" i="1"/>
  <c r="AS60" i="1"/>
  <c r="AR60" i="1"/>
  <c r="AQ60" i="1"/>
  <c r="AP60" i="1"/>
  <c r="AN60" i="1"/>
  <c r="AM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V60" i="1"/>
  <c r="U60" i="1"/>
  <c r="T60" i="1"/>
  <c r="S60" i="1"/>
  <c r="R60" i="1"/>
  <c r="Q60" i="1"/>
  <c r="P60" i="1"/>
  <c r="O60" i="1"/>
  <c r="N60" i="1"/>
  <c r="M60" i="1"/>
  <c r="J60" i="1"/>
  <c r="I60" i="1"/>
  <c r="H60" i="1"/>
  <c r="G60" i="1"/>
  <c r="F60" i="1"/>
  <c r="E60" i="1"/>
  <c r="D60" i="1"/>
  <c r="C60" i="1"/>
  <c r="AY59" i="1"/>
  <c r="BI59" i="1" s="1"/>
  <c r="AX59" i="1"/>
  <c r="BH59" i="1" s="1"/>
  <c r="X59" i="1"/>
  <c r="W59" i="1"/>
  <c r="L59" i="1"/>
  <c r="AL59" i="1" s="1"/>
  <c r="K59" i="1"/>
  <c r="AK59" i="1" s="1"/>
  <c r="AY58" i="1"/>
  <c r="BI58" i="1" s="1"/>
  <c r="AX58" i="1"/>
  <c r="BH58" i="1" s="1"/>
  <c r="X58" i="1"/>
  <c r="W58" i="1"/>
  <c r="L58" i="1"/>
  <c r="AL58" i="1" s="1"/>
  <c r="K58" i="1"/>
  <c r="AK58" i="1" s="1"/>
  <c r="AY57" i="1"/>
  <c r="BI57" i="1" s="1"/>
  <c r="AX57" i="1"/>
  <c r="BH57" i="1" s="1"/>
  <c r="X57" i="1"/>
  <c r="W57" i="1"/>
  <c r="L57" i="1"/>
  <c r="AL57" i="1" s="1"/>
  <c r="K57" i="1"/>
  <c r="AK57" i="1" s="1"/>
  <c r="AY56" i="1"/>
  <c r="BI56" i="1" s="1"/>
  <c r="AX56" i="1"/>
  <c r="BH56" i="1" s="1"/>
  <c r="X56" i="1"/>
  <c r="W56" i="1"/>
  <c r="L56" i="1"/>
  <c r="AL56" i="1" s="1"/>
  <c r="K56" i="1"/>
  <c r="AK56" i="1" s="1"/>
  <c r="AY55" i="1"/>
  <c r="BI55" i="1" s="1"/>
  <c r="AX55" i="1"/>
  <c r="BH55" i="1" s="1"/>
  <c r="X55" i="1"/>
  <c r="W55" i="1"/>
  <c r="L55" i="1"/>
  <c r="AL55" i="1" s="1"/>
  <c r="K55" i="1"/>
  <c r="AK55" i="1" s="1"/>
  <c r="AY54" i="1"/>
  <c r="BI54" i="1" s="1"/>
  <c r="AX54" i="1"/>
  <c r="BH54" i="1" s="1"/>
  <c r="X54" i="1"/>
  <c r="W54" i="1"/>
  <c r="L54" i="1"/>
  <c r="AL54" i="1" s="1"/>
  <c r="K54" i="1"/>
  <c r="AK54" i="1" s="1"/>
  <c r="AY53" i="1"/>
  <c r="BI53" i="1" s="1"/>
  <c r="AX53" i="1"/>
  <c r="BH53" i="1" s="1"/>
  <c r="X53" i="1"/>
  <c r="W53" i="1"/>
  <c r="L53" i="1"/>
  <c r="AL53" i="1" s="1"/>
  <c r="K53" i="1"/>
  <c r="AK53" i="1" s="1"/>
  <c r="AY52" i="1"/>
  <c r="BI52" i="1" s="1"/>
  <c r="AX52" i="1"/>
  <c r="BH52" i="1" s="1"/>
  <c r="X52" i="1"/>
  <c r="W52" i="1"/>
  <c r="L52" i="1"/>
  <c r="AL52" i="1" s="1"/>
  <c r="K52" i="1"/>
  <c r="AK52" i="1" s="1"/>
  <c r="AY51" i="1"/>
  <c r="BI51" i="1" s="1"/>
  <c r="AX51" i="1"/>
  <c r="BH51" i="1" s="1"/>
  <c r="X51" i="1"/>
  <c r="W51" i="1"/>
  <c r="L51" i="1"/>
  <c r="AL51" i="1" s="1"/>
  <c r="K51" i="1"/>
  <c r="AK51" i="1" s="1"/>
  <c r="AY50" i="1"/>
  <c r="BI50" i="1" s="1"/>
  <c r="AX50" i="1"/>
  <c r="BH50" i="1" s="1"/>
  <c r="X50" i="1"/>
  <c r="W50" i="1"/>
  <c r="L50" i="1"/>
  <c r="AL50" i="1" s="1"/>
  <c r="K50" i="1"/>
  <c r="AK50" i="1" s="1"/>
  <c r="AY49" i="1"/>
  <c r="BI49" i="1" s="1"/>
  <c r="AX49" i="1"/>
  <c r="BH49" i="1" s="1"/>
  <c r="X49" i="1"/>
  <c r="W49" i="1"/>
  <c r="L49" i="1"/>
  <c r="AL49" i="1" s="1"/>
  <c r="K49" i="1"/>
  <c r="AK49" i="1" s="1"/>
  <c r="AY48" i="1"/>
  <c r="BI48" i="1" s="1"/>
  <c r="AX48" i="1"/>
  <c r="BH48" i="1" s="1"/>
  <c r="X48" i="1"/>
  <c r="W48" i="1"/>
  <c r="L48" i="1"/>
  <c r="AL48" i="1" s="1"/>
  <c r="K48" i="1"/>
  <c r="AK48" i="1" s="1"/>
  <c r="AY47" i="1"/>
  <c r="BI47" i="1" s="1"/>
  <c r="AX47" i="1"/>
  <c r="BH47" i="1" s="1"/>
  <c r="X47" i="1"/>
  <c r="W47" i="1"/>
  <c r="L47" i="1"/>
  <c r="AL47" i="1" s="1"/>
  <c r="K47" i="1"/>
  <c r="AK47" i="1" s="1"/>
  <c r="AY46" i="1"/>
  <c r="BI46" i="1" s="1"/>
  <c r="AX46" i="1"/>
  <c r="BH46" i="1" s="1"/>
  <c r="X46" i="1"/>
  <c r="W46" i="1"/>
  <c r="L46" i="1"/>
  <c r="AL46" i="1" s="1"/>
  <c r="K46" i="1"/>
  <c r="AK46" i="1" s="1"/>
  <c r="AY45" i="1"/>
  <c r="BI45" i="1" s="1"/>
  <c r="AX45" i="1"/>
  <c r="BH45" i="1" s="1"/>
  <c r="X45" i="1"/>
  <c r="W45" i="1"/>
  <c r="L45" i="1"/>
  <c r="AL45" i="1" s="1"/>
  <c r="K45" i="1"/>
  <c r="AK45" i="1" s="1"/>
  <c r="AY44" i="1"/>
  <c r="BI44" i="1" s="1"/>
  <c r="AX44" i="1"/>
  <c r="BH44" i="1" s="1"/>
  <c r="X44" i="1"/>
  <c r="W44" i="1"/>
  <c r="L44" i="1"/>
  <c r="AL44" i="1" s="1"/>
  <c r="K44" i="1"/>
  <c r="AK44" i="1" s="1"/>
  <c r="AY43" i="1"/>
  <c r="BI43" i="1" s="1"/>
  <c r="AX43" i="1"/>
  <c r="BH43" i="1" s="1"/>
  <c r="X43" i="1"/>
  <c r="W43" i="1"/>
  <c r="L43" i="1"/>
  <c r="AL43" i="1" s="1"/>
  <c r="K43" i="1"/>
  <c r="AK43" i="1" s="1"/>
  <c r="AY42" i="1"/>
  <c r="BI42" i="1" s="1"/>
  <c r="AX42" i="1"/>
  <c r="BH42" i="1" s="1"/>
  <c r="X42" i="1"/>
  <c r="W42" i="1"/>
  <c r="L42" i="1"/>
  <c r="AL42" i="1" s="1"/>
  <c r="K42" i="1"/>
  <c r="AK42" i="1" s="1"/>
  <c r="AY41" i="1"/>
  <c r="BI41" i="1" s="1"/>
  <c r="AX41" i="1"/>
  <c r="BH41" i="1" s="1"/>
  <c r="X41" i="1"/>
  <c r="W41" i="1"/>
  <c r="L41" i="1"/>
  <c r="AL41" i="1" s="1"/>
  <c r="K41" i="1"/>
  <c r="AK41" i="1" s="1"/>
  <c r="AY40" i="1"/>
  <c r="BI40" i="1" s="1"/>
  <c r="AX40" i="1"/>
  <c r="BH40" i="1" s="1"/>
  <c r="X40" i="1"/>
  <c r="W40" i="1"/>
  <c r="L40" i="1"/>
  <c r="AL40" i="1" s="1"/>
  <c r="K40" i="1"/>
  <c r="AK40" i="1" s="1"/>
  <c r="AY39" i="1"/>
  <c r="BI39" i="1" s="1"/>
  <c r="AX39" i="1"/>
  <c r="BH39" i="1" s="1"/>
  <c r="X39" i="1"/>
  <c r="W39" i="1"/>
  <c r="L39" i="1"/>
  <c r="AL39" i="1" s="1"/>
  <c r="K39" i="1"/>
  <c r="AK39" i="1" s="1"/>
  <c r="AY38" i="1"/>
  <c r="BI38" i="1" s="1"/>
  <c r="AX38" i="1"/>
  <c r="BH38" i="1" s="1"/>
  <c r="X38" i="1"/>
  <c r="W38" i="1"/>
  <c r="L38" i="1"/>
  <c r="AL38" i="1" s="1"/>
  <c r="K38" i="1"/>
  <c r="AK38" i="1" s="1"/>
  <c r="AY37" i="1"/>
  <c r="BI37" i="1" s="1"/>
  <c r="AX37" i="1"/>
  <c r="BH37" i="1" s="1"/>
  <c r="X37" i="1"/>
  <c r="W37" i="1"/>
  <c r="L37" i="1"/>
  <c r="AL37" i="1" s="1"/>
  <c r="K37" i="1"/>
  <c r="AK37" i="1" s="1"/>
  <c r="AY36" i="1"/>
  <c r="BI36" i="1" s="1"/>
  <c r="AX36" i="1"/>
  <c r="BH36" i="1" s="1"/>
  <c r="X36" i="1"/>
  <c r="W36" i="1"/>
  <c r="L36" i="1"/>
  <c r="AL36" i="1" s="1"/>
  <c r="K36" i="1"/>
  <c r="AK36" i="1" s="1"/>
  <c r="AY35" i="1"/>
  <c r="BI35" i="1" s="1"/>
  <c r="AX35" i="1"/>
  <c r="BH35" i="1" s="1"/>
  <c r="X35" i="1"/>
  <c r="W35" i="1"/>
  <c r="L35" i="1"/>
  <c r="AL35" i="1" s="1"/>
  <c r="K35" i="1"/>
  <c r="AK35" i="1" s="1"/>
  <c r="AY34" i="1"/>
  <c r="BI34" i="1" s="1"/>
  <c r="AX34" i="1"/>
  <c r="BH34" i="1" s="1"/>
  <c r="X34" i="1"/>
  <c r="W34" i="1"/>
  <c r="L34" i="1"/>
  <c r="AL34" i="1" s="1"/>
  <c r="K34" i="1"/>
  <c r="AK34" i="1" s="1"/>
  <c r="AY33" i="1"/>
  <c r="BI33" i="1" s="1"/>
  <c r="AX33" i="1"/>
  <c r="BH33" i="1" s="1"/>
  <c r="X33" i="1"/>
  <c r="W33" i="1"/>
  <c r="L33" i="1"/>
  <c r="AL33" i="1" s="1"/>
  <c r="K33" i="1"/>
  <c r="AK33" i="1" s="1"/>
  <c r="AY32" i="1"/>
  <c r="BI32" i="1" s="1"/>
  <c r="AX32" i="1"/>
  <c r="BH32" i="1" s="1"/>
  <c r="X32" i="1"/>
  <c r="W32" i="1"/>
  <c r="L32" i="1"/>
  <c r="AL32" i="1" s="1"/>
  <c r="K32" i="1"/>
  <c r="AK32" i="1" s="1"/>
  <c r="AY31" i="1"/>
  <c r="BI31" i="1" s="1"/>
  <c r="AX31" i="1"/>
  <c r="BH31" i="1" s="1"/>
  <c r="X31" i="1"/>
  <c r="W31" i="1"/>
  <c r="L31" i="1"/>
  <c r="AL31" i="1" s="1"/>
  <c r="K31" i="1"/>
  <c r="AK31" i="1" s="1"/>
  <c r="AY30" i="1"/>
  <c r="BI30" i="1" s="1"/>
  <c r="AX30" i="1"/>
  <c r="BH30" i="1" s="1"/>
  <c r="X30" i="1"/>
  <c r="W30" i="1"/>
  <c r="L30" i="1"/>
  <c r="AL30" i="1" s="1"/>
  <c r="K30" i="1"/>
  <c r="AK30" i="1" s="1"/>
  <c r="AY29" i="1"/>
  <c r="BI29" i="1" s="1"/>
  <c r="AX29" i="1"/>
  <c r="BH29" i="1" s="1"/>
  <c r="X29" i="1"/>
  <c r="W29" i="1"/>
  <c r="L29" i="1"/>
  <c r="AL29" i="1" s="1"/>
  <c r="K29" i="1"/>
  <c r="AK29" i="1" s="1"/>
  <c r="AY28" i="1"/>
  <c r="BI28" i="1" s="1"/>
  <c r="AX28" i="1"/>
  <c r="BH28" i="1" s="1"/>
  <c r="X28" i="1"/>
  <c r="W28" i="1"/>
  <c r="L28" i="1"/>
  <c r="AL28" i="1" s="1"/>
  <c r="K28" i="1"/>
  <c r="AK28" i="1" s="1"/>
  <c r="AY27" i="1"/>
  <c r="BI27" i="1" s="1"/>
  <c r="AX27" i="1"/>
  <c r="BH27" i="1" s="1"/>
  <c r="X27" i="1"/>
  <c r="W27" i="1"/>
  <c r="L27" i="1"/>
  <c r="AL27" i="1" s="1"/>
  <c r="K27" i="1"/>
  <c r="AK27" i="1" s="1"/>
  <c r="AY26" i="1"/>
  <c r="BI26" i="1" s="1"/>
  <c r="AX26" i="1"/>
  <c r="BH26" i="1" s="1"/>
  <c r="X26" i="1"/>
  <c r="W26" i="1"/>
  <c r="L26" i="1"/>
  <c r="AL26" i="1" s="1"/>
  <c r="K26" i="1"/>
  <c r="AK26" i="1" s="1"/>
  <c r="AY25" i="1"/>
  <c r="BI25" i="1" s="1"/>
  <c r="AX25" i="1"/>
  <c r="BH25" i="1" s="1"/>
  <c r="X25" i="1"/>
  <c r="W25" i="1"/>
  <c r="L25" i="1"/>
  <c r="AL25" i="1" s="1"/>
  <c r="K25" i="1"/>
  <c r="AK25" i="1" s="1"/>
  <c r="AY24" i="1"/>
  <c r="BI24" i="1" s="1"/>
  <c r="AX24" i="1"/>
  <c r="BH24" i="1" s="1"/>
  <c r="X24" i="1"/>
  <c r="W24" i="1"/>
  <c r="L24" i="1"/>
  <c r="AL24" i="1" s="1"/>
  <c r="K24" i="1"/>
  <c r="AK24" i="1" s="1"/>
  <c r="AY23" i="1"/>
  <c r="BI23" i="1" s="1"/>
  <c r="AX23" i="1"/>
  <c r="BH23" i="1" s="1"/>
  <c r="X23" i="1"/>
  <c r="W23" i="1"/>
  <c r="L23" i="1"/>
  <c r="AL23" i="1" s="1"/>
  <c r="K23" i="1"/>
  <c r="AK23" i="1" s="1"/>
  <c r="AY22" i="1"/>
  <c r="BI22" i="1" s="1"/>
  <c r="AX22" i="1"/>
  <c r="BH22" i="1" s="1"/>
  <c r="X22" i="1"/>
  <c r="W22" i="1"/>
  <c r="L22" i="1"/>
  <c r="AL22" i="1" s="1"/>
  <c r="K22" i="1"/>
  <c r="AK22" i="1" s="1"/>
  <c r="AY21" i="1"/>
  <c r="BI21" i="1" s="1"/>
  <c r="AX21" i="1"/>
  <c r="BH21" i="1" s="1"/>
  <c r="X21" i="1"/>
  <c r="W21" i="1"/>
  <c r="L21" i="1"/>
  <c r="AL21" i="1" s="1"/>
  <c r="K21" i="1"/>
  <c r="AK21" i="1" s="1"/>
  <c r="AY20" i="1"/>
  <c r="BI20" i="1" s="1"/>
  <c r="AX20" i="1"/>
  <c r="BH20" i="1" s="1"/>
  <c r="X20" i="1"/>
  <c r="W20" i="1"/>
  <c r="L20" i="1"/>
  <c r="AL20" i="1" s="1"/>
  <c r="K20" i="1"/>
  <c r="AK20" i="1" s="1"/>
  <c r="AY19" i="1"/>
  <c r="BI19" i="1" s="1"/>
  <c r="AX19" i="1"/>
  <c r="BH19" i="1" s="1"/>
  <c r="X19" i="1"/>
  <c r="W19" i="1"/>
  <c r="L19" i="1"/>
  <c r="AL19" i="1" s="1"/>
  <c r="K19" i="1"/>
  <c r="AK19" i="1" s="1"/>
  <c r="AY18" i="1"/>
  <c r="BI18" i="1" s="1"/>
  <c r="AX18" i="1"/>
  <c r="BH18" i="1" s="1"/>
  <c r="X18" i="1"/>
  <c r="W18" i="1"/>
  <c r="L18" i="1"/>
  <c r="AL18" i="1" s="1"/>
  <c r="K18" i="1"/>
  <c r="AK18" i="1" s="1"/>
  <c r="AY17" i="1"/>
  <c r="BI17" i="1" s="1"/>
  <c r="AX17" i="1"/>
  <c r="BH17" i="1" s="1"/>
  <c r="X17" i="1"/>
  <c r="W17" i="1"/>
  <c r="L17" i="1"/>
  <c r="AL17" i="1" s="1"/>
  <c r="K17" i="1"/>
  <c r="AK17" i="1" s="1"/>
  <c r="AY16" i="1"/>
  <c r="BI16" i="1" s="1"/>
  <c r="AX16" i="1"/>
  <c r="BH16" i="1" s="1"/>
  <c r="X16" i="1"/>
  <c r="W16" i="1"/>
  <c r="L16" i="1"/>
  <c r="AL16" i="1" s="1"/>
  <c r="K16" i="1"/>
  <c r="AK16" i="1" s="1"/>
  <c r="AY15" i="1"/>
  <c r="BI15" i="1" s="1"/>
  <c r="AX15" i="1"/>
  <c r="BH15" i="1" s="1"/>
  <c r="X15" i="1"/>
  <c r="W15" i="1"/>
  <c r="L15" i="1"/>
  <c r="AL15" i="1" s="1"/>
  <c r="K15" i="1"/>
  <c r="AK15" i="1" s="1"/>
  <c r="AY14" i="1"/>
  <c r="BI14" i="1" s="1"/>
  <c r="AX14" i="1"/>
  <c r="BH14" i="1" s="1"/>
  <c r="X14" i="1"/>
  <c r="W14" i="1"/>
  <c r="L14" i="1"/>
  <c r="AL14" i="1" s="1"/>
  <c r="K14" i="1"/>
  <c r="AK14" i="1" s="1"/>
  <c r="AY13" i="1"/>
  <c r="BI13" i="1" s="1"/>
  <c r="AX13" i="1"/>
  <c r="BH13" i="1" s="1"/>
  <c r="X13" i="1"/>
  <c r="W13" i="1"/>
  <c r="L13" i="1"/>
  <c r="AL13" i="1" s="1"/>
  <c r="K13" i="1"/>
  <c r="AK13" i="1" s="1"/>
  <c r="AY12" i="1"/>
  <c r="BI12" i="1" s="1"/>
  <c r="AX12" i="1"/>
  <c r="BH12" i="1" s="1"/>
  <c r="X12" i="1"/>
  <c r="W12" i="1"/>
  <c r="L12" i="1"/>
  <c r="AL12" i="1" s="1"/>
  <c r="K12" i="1"/>
  <c r="AK12" i="1" s="1"/>
  <c r="AY11" i="1"/>
  <c r="BI11" i="1" s="1"/>
  <c r="AX11" i="1"/>
  <c r="BH11" i="1" s="1"/>
  <c r="X11" i="1"/>
  <c r="W11" i="1"/>
  <c r="L11" i="1"/>
  <c r="AL11" i="1" s="1"/>
  <c r="K11" i="1"/>
  <c r="AK11" i="1" s="1"/>
  <c r="AY10" i="1"/>
  <c r="BI10" i="1" s="1"/>
  <c r="AX10" i="1"/>
  <c r="BH10" i="1" s="1"/>
  <c r="X10" i="1"/>
  <c r="W10" i="1"/>
  <c r="L10" i="1"/>
  <c r="AL10" i="1" s="1"/>
  <c r="K10" i="1"/>
  <c r="AK10" i="1" s="1"/>
  <c r="AY9" i="1"/>
  <c r="BI9" i="1" s="1"/>
  <c r="AX9" i="1"/>
  <c r="BH9" i="1" s="1"/>
  <c r="X9" i="1"/>
  <c r="W9" i="1"/>
  <c r="L9" i="1"/>
  <c r="AL9" i="1" s="1"/>
  <c r="K9" i="1"/>
  <c r="AK9" i="1" s="1"/>
  <c r="AY8" i="1"/>
  <c r="AY60" i="1" s="1"/>
  <c r="AX8" i="1"/>
  <c r="AX60" i="1" s="1"/>
  <c r="X8" i="1"/>
  <c r="X60" i="1" s="1"/>
  <c r="W8" i="1"/>
  <c r="W60" i="1" s="1"/>
  <c r="L8" i="1"/>
  <c r="L60" i="1" s="1"/>
  <c r="K8" i="1"/>
  <c r="K60" i="1" s="1"/>
  <c r="AS2" i="1"/>
  <c r="BG55" i="5"/>
  <c r="BF55" i="5"/>
  <c r="BE55" i="5"/>
  <c r="BD55" i="5"/>
  <c r="BC55" i="5"/>
  <c r="BB55" i="5"/>
  <c r="BA55" i="5"/>
  <c r="AZ55" i="5"/>
  <c r="AW55" i="5"/>
  <c r="AV55" i="5"/>
  <c r="AU55" i="5"/>
  <c r="AT55" i="5"/>
  <c r="AS55" i="5"/>
  <c r="AR55" i="5"/>
  <c r="AQ55" i="5"/>
  <c r="AP55" i="5"/>
  <c r="AN55" i="5"/>
  <c r="AM55" i="5"/>
  <c r="AJ55" i="5"/>
  <c r="AI55" i="5"/>
  <c r="AH55" i="5"/>
  <c r="AG55" i="5"/>
  <c r="AF55" i="5"/>
  <c r="AE55" i="5"/>
  <c r="AD55" i="5"/>
  <c r="AC55" i="5"/>
  <c r="AB55" i="5"/>
  <c r="AA55" i="5"/>
  <c r="Z55" i="5"/>
  <c r="Y55" i="5"/>
  <c r="V55" i="5"/>
  <c r="U55" i="5"/>
  <c r="T55" i="5"/>
  <c r="S55" i="5"/>
  <c r="R55" i="5"/>
  <c r="Q55" i="5"/>
  <c r="P55" i="5"/>
  <c r="O55" i="5"/>
  <c r="N55" i="5"/>
  <c r="M55" i="5"/>
  <c r="J55" i="5"/>
  <c r="I55" i="5"/>
  <c r="H55" i="5"/>
  <c r="G55" i="5"/>
  <c r="F55" i="5"/>
  <c r="E55" i="5"/>
  <c r="D55" i="5"/>
  <c r="C55" i="5"/>
  <c r="AY54" i="5"/>
  <c r="BI54" i="5" s="1"/>
  <c r="AX54" i="5"/>
  <c r="BH54" i="5" s="1"/>
  <c r="X54" i="5"/>
  <c r="W54" i="5"/>
  <c r="L54" i="5"/>
  <c r="AL54" i="5" s="1"/>
  <c r="K54" i="5"/>
  <c r="AK54" i="5" s="1"/>
  <c r="AY53" i="5"/>
  <c r="BI53" i="5" s="1"/>
  <c r="AX53" i="5"/>
  <c r="BH53" i="5" s="1"/>
  <c r="X53" i="5"/>
  <c r="W53" i="5"/>
  <c r="L53" i="5"/>
  <c r="AL53" i="5" s="1"/>
  <c r="K53" i="5"/>
  <c r="AK53" i="5" s="1"/>
  <c r="AY52" i="5"/>
  <c r="BI52" i="5" s="1"/>
  <c r="AX52" i="5"/>
  <c r="BH52" i="5" s="1"/>
  <c r="X52" i="5"/>
  <c r="W52" i="5"/>
  <c r="L52" i="5"/>
  <c r="AL52" i="5" s="1"/>
  <c r="K52" i="5"/>
  <c r="AK52" i="5" s="1"/>
  <c r="AY51" i="5"/>
  <c r="BI51" i="5" s="1"/>
  <c r="AX51" i="5"/>
  <c r="BH51" i="5" s="1"/>
  <c r="X51" i="5"/>
  <c r="W51" i="5"/>
  <c r="L51" i="5"/>
  <c r="AL51" i="5" s="1"/>
  <c r="K51" i="5"/>
  <c r="AK51" i="5" s="1"/>
  <c r="AY50" i="5"/>
  <c r="BI50" i="5" s="1"/>
  <c r="AX50" i="5"/>
  <c r="BH50" i="5" s="1"/>
  <c r="X50" i="5"/>
  <c r="W50" i="5"/>
  <c r="L50" i="5"/>
  <c r="AL50" i="5" s="1"/>
  <c r="K50" i="5"/>
  <c r="AK50" i="5" s="1"/>
  <c r="AY49" i="5"/>
  <c r="BI49" i="5" s="1"/>
  <c r="AX49" i="5"/>
  <c r="BH49" i="5" s="1"/>
  <c r="X49" i="5"/>
  <c r="W49" i="5"/>
  <c r="L49" i="5"/>
  <c r="AL49" i="5" s="1"/>
  <c r="K49" i="5"/>
  <c r="AK49" i="5" s="1"/>
  <c r="AY48" i="5"/>
  <c r="BI48" i="5" s="1"/>
  <c r="AX48" i="5"/>
  <c r="BH48" i="5" s="1"/>
  <c r="X48" i="5"/>
  <c r="W48" i="5"/>
  <c r="L48" i="5"/>
  <c r="AL48" i="5" s="1"/>
  <c r="K48" i="5"/>
  <c r="AK48" i="5" s="1"/>
  <c r="AY47" i="5"/>
  <c r="BI47" i="5" s="1"/>
  <c r="AX47" i="5"/>
  <c r="BH47" i="5" s="1"/>
  <c r="X47" i="5"/>
  <c r="W47" i="5"/>
  <c r="L47" i="5"/>
  <c r="AL47" i="5" s="1"/>
  <c r="K47" i="5"/>
  <c r="AK47" i="5" s="1"/>
  <c r="AY46" i="5"/>
  <c r="BI46" i="5" s="1"/>
  <c r="AX46" i="5"/>
  <c r="BH46" i="5" s="1"/>
  <c r="X46" i="5"/>
  <c r="W46" i="5"/>
  <c r="L46" i="5"/>
  <c r="AL46" i="5" s="1"/>
  <c r="K46" i="5"/>
  <c r="AK46" i="5" s="1"/>
  <c r="AY45" i="5"/>
  <c r="BI45" i="5" s="1"/>
  <c r="AX45" i="5"/>
  <c r="BH45" i="5" s="1"/>
  <c r="X45" i="5"/>
  <c r="W45" i="5"/>
  <c r="L45" i="5"/>
  <c r="AL45" i="5" s="1"/>
  <c r="K45" i="5"/>
  <c r="AK45" i="5" s="1"/>
  <c r="AY44" i="5"/>
  <c r="BI44" i="5" s="1"/>
  <c r="AX44" i="5"/>
  <c r="BH44" i="5" s="1"/>
  <c r="X44" i="5"/>
  <c r="W44" i="5"/>
  <c r="L44" i="5"/>
  <c r="AL44" i="5" s="1"/>
  <c r="K44" i="5"/>
  <c r="AK44" i="5" s="1"/>
  <c r="AY43" i="5"/>
  <c r="BI43" i="5" s="1"/>
  <c r="AX43" i="5"/>
  <c r="BH43" i="5" s="1"/>
  <c r="X43" i="5"/>
  <c r="W43" i="5"/>
  <c r="L43" i="5"/>
  <c r="AL43" i="5" s="1"/>
  <c r="K43" i="5"/>
  <c r="AK43" i="5" s="1"/>
  <c r="AY42" i="5"/>
  <c r="BI42" i="5" s="1"/>
  <c r="AX42" i="5"/>
  <c r="BH42" i="5" s="1"/>
  <c r="X42" i="5"/>
  <c r="W42" i="5"/>
  <c r="L42" i="5"/>
  <c r="AL42" i="5" s="1"/>
  <c r="K42" i="5"/>
  <c r="AK42" i="5" s="1"/>
  <c r="AY41" i="5"/>
  <c r="BI41" i="5" s="1"/>
  <c r="AX41" i="5"/>
  <c r="BH41" i="5" s="1"/>
  <c r="X41" i="5"/>
  <c r="W41" i="5"/>
  <c r="L41" i="5"/>
  <c r="AL41" i="5" s="1"/>
  <c r="K41" i="5"/>
  <c r="AK41" i="5" s="1"/>
  <c r="AY40" i="5"/>
  <c r="BI40" i="5" s="1"/>
  <c r="AX40" i="5"/>
  <c r="BH40" i="5" s="1"/>
  <c r="X40" i="5"/>
  <c r="W40" i="5"/>
  <c r="L40" i="5"/>
  <c r="AL40" i="5" s="1"/>
  <c r="K40" i="5"/>
  <c r="AK40" i="5" s="1"/>
  <c r="AY39" i="5"/>
  <c r="BI39" i="5" s="1"/>
  <c r="AX39" i="5"/>
  <c r="BH39" i="5" s="1"/>
  <c r="X39" i="5"/>
  <c r="W39" i="5"/>
  <c r="L39" i="5"/>
  <c r="AL39" i="5" s="1"/>
  <c r="K39" i="5"/>
  <c r="AK39" i="5" s="1"/>
  <c r="AY38" i="5"/>
  <c r="BI38" i="5" s="1"/>
  <c r="AX38" i="5"/>
  <c r="BH38" i="5" s="1"/>
  <c r="X38" i="5"/>
  <c r="W38" i="5"/>
  <c r="L38" i="5"/>
  <c r="AL38" i="5" s="1"/>
  <c r="K38" i="5"/>
  <c r="AK38" i="5" s="1"/>
  <c r="AY37" i="5"/>
  <c r="BI37" i="5" s="1"/>
  <c r="AX37" i="5"/>
  <c r="BH37" i="5" s="1"/>
  <c r="X37" i="5"/>
  <c r="W37" i="5"/>
  <c r="L37" i="5"/>
  <c r="AL37" i="5" s="1"/>
  <c r="K37" i="5"/>
  <c r="AK37" i="5" s="1"/>
  <c r="AY36" i="5"/>
  <c r="BI36" i="5" s="1"/>
  <c r="AX36" i="5"/>
  <c r="BH36" i="5" s="1"/>
  <c r="X36" i="5"/>
  <c r="W36" i="5"/>
  <c r="L36" i="5"/>
  <c r="AL36" i="5" s="1"/>
  <c r="K36" i="5"/>
  <c r="AK36" i="5" s="1"/>
  <c r="AY35" i="5"/>
  <c r="BI35" i="5" s="1"/>
  <c r="AX35" i="5"/>
  <c r="BH35" i="5" s="1"/>
  <c r="X35" i="5"/>
  <c r="W35" i="5"/>
  <c r="L35" i="5"/>
  <c r="AL35" i="5" s="1"/>
  <c r="K35" i="5"/>
  <c r="AK35" i="5" s="1"/>
  <c r="AY34" i="5"/>
  <c r="BI34" i="5" s="1"/>
  <c r="AX34" i="5"/>
  <c r="BH34" i="5" s="1"/>
  <c r="X34" i="5"/>
  <c r="W34" i="5"/>
  <c r="L34" i="5"/>
  <c r="AL34" i="5" s="1"/>
  <c r="K34" i="5"/>
  <c r="AK34" i="5" s="1"/>
  <c r="AY33" i="5"/>
  <c r="BI33" i="5" s="1"/>
  <c r="AX33" i="5"/>
  <c r="BH33" i="5" s="1"/>
  <c r="X33" i="5"/>
  <c r="W33" i="5"/>
  <c r="L33" i="5"/>
  <c r="AL33" i="5" s="1"/>
  <c r="K33" i="5"/>
  <c r="AK33" i="5" s="1"/>
  <c r="AY32" i="5"/>
  <c r="BI32" i="5" s="1"/>
  <c r="AX32" i="5"/>
  <c r="BH32" i="5" s="1"/>
  <c r="X32" i="5"/>
  <c r="W32" i="5"/>
  <c r="L32" i="5"/>
  <c r="AL32" i="5" s="1"/>
  <c r="K32" i="5"/>
  <c r="AK32" i="5" s="1"/>
  <c r="AY31" i="5"/>
  <c r="BI31" i="5" s="1"/>
  <c r="AX31" i="5"/>
  <c r="BH31" i="5" s="1"/>
  <c r="X31" i="5"/>
  <c r="W31" i="5"/>
  <c r="L31" i="5"/>
  <c r="AL31" i="5" s="1"/>
  <c r="K31" i="5"/>
  <c r="AK31" i="5" s="1"/>
  <c r="AY30" i="5"/>
  <c r="BI30" i="5" s="1"/>
  <c r="AX30" i="5"/>
  <c r="BH30" i="5" s="1"/>
  <c r="X30" i="5"/>
  <c r="W30" i="5"/>
  <c r="L30" i="5"/>
  <c r="AL30" i="5" s="1"/>
  <c r="K30" i="5"/>
  <c r="AK30" i="5" s="1"/>
  <c r="AY29" i="5"/>
  <c r="BI29" i="5" s="1"/>
  <c r="AX29" i="5"/>
  <c r="BH29" i="5" s="1"/>
  <c r="X29" i="5"/>
  <c r="W29" i="5"/>
  <c r="L29" i="5"/>
  <c r="AL29" i="5" s="1"/>
  <c r="K29" i="5"/>
  <c r="AK29" i="5" s="1"/>
  <c r="AY28" i="5"/>
  <c r="BI28" i="5" s="1"/>
  <c r="AX28" i="5"/>
  <c r="BH28" i="5" s="1"/>
  <c r="X28" i="5"/>
  <c r="W28" i="5"/>
  <c r="L28" i="5"/>
  <c r="AL28" i="5" s="1"/>
  <c r="K28" i="5"/>
  <c r="AK28" i="5" s="1"/>
  <c r="AY27" i="5"/>
  <c r="BI27" i="5" s="1"/>
  <c r="AX27" i="5"/>
  <c r="BH27" i="5" s="1"/>
  <c r="X27" i="5"/>
  <c r="W27" i="5"/>
  <c r="L27" i="5"/>
  <c r="AL27" i="5" s="1"/>
  <c r="K27" i="5"/>
  <c r="AK27" i="5" s="1"/>
  <c r="AY26" i="5"/>
  <c r="BI26" i="5" s="1"/>
  <c r="AX26" i="5"/>
  <c r="BH26" i="5" s="1"/>
  <c r="X26" i="5"/>
  <c r="W26" i="5"/>
  <c r="L26" i="5"/>
  <c r="AL26" i="5" s="1"/>
  <c r="K26" i="5"/>
  <c r="AK26" i="5" s="1"/>
  <c r="AY25" i="5"/>
  <c r="BI25" i="5" s="1"/>
  <c r="AX25" i="5"/>
  <c r="BH25" i="5" s="1"/>
  <c r="X25" i="5"/>
  <c r="W25" i="5"/>
  <c r="L25" i="5"/>
  <c r="AL25" i="5" s="1"/>
  <c r="K25" i="5"/>
  <c r="AK25" i="5" s="1"/>
  <c r="AY24" i="5"/>
  <c r="BI24" i="5" s="1"/>
  <c r="AX24" i="5"/>
  <c r="BH24" i="5" s="1"/>
  <c r="X24" i="5"/>
  <c r="W24" i="5"/>
  <c r="L24" i="5"/>
  <c r="AL24" i="5" s="1"/>
  <c r="K24" i="5"/>
  <c r="AK24" i="5" s="1"/>
  <c r="AY23" i="5"/>
  <c r="BI23" i="5" s="1"/>
  <c r="AX23" i="5"/>
  <c r="BH23" i="5" s="1"/>
  <c r="X23" i="5"/>
  <c r="W23" i="5"/>
  <c r="L23" i="5"/>
  <c r="AL23" i="5" s="1"/>
  <c r="K23" i="5"/>
  <c r="AK23" i="5" s="1"/>
  <c r="AY22" i="5"/>
  <c r="BI22" i="5" s="1"/>
  <c r="AX22" i="5"/>
  <c r="BH22" i="5" s="1"/>
  <c r="X22" i="5"/>
  <c r="W22" i="5"/>
  <c r="L22" i="5"/>
  <c r="AL22" i="5" s="1"/>
  <c r="K22" i="5"/>
  <c r="AK22" i="5" s="1"/>
  <c r="AY21" i="5"/>
  <c r="BI21" i="5" s="1"/>
  <c r="AX21" i="5"/>
  <c r="BH21" i="5" s="1"/>
  <c r="X21" i="5"/>
  <c r="W21" i="5"/>
  <c r="L21" i="5"/>
  <c r="AL21" i="5" s="1"/>
  <c r="K21" i="5"/>
  <c r="AK21" i="5" s="1"/>
  <c r="AY20" i="5"/>
  <c r="BI20" i="5" s="1"/>
  <c r="AX20" i="5"/>
  <c r="BH20" i="5" s="1"/>
  <c r="X20" i="5"/>
  <c r="W20" i="5"/>
  <c r="L20" i="5"/>
  <c r="AL20" i="5" s="1"/>
  <c r="K20" i="5"/>
  <c r="AK20" i="5" s="1"/>
  <c r="AY19" i="5"/>
  <c r="BI19" i="5" s="1"/>
  <c r="AX19" i="5"/>
  <c r="BH19" i="5" s="1"/>
  <c r="X19" i="5"/>
  <c r="W19" i="5"/>
  <c r="L19" i="5"/>
  <c r="AL19" i="5" s="1"/>
  <c r="K19" i="5"/>
  <c r="AK19" i="5" s="1"/>
  <c r="AY18" i="5"/>
  <c r="BI18" i="5" s="1"/>
  <c r="AX18" i="5"/>
  <c r="BH18" i="5" s="1"/>
  <c r="X18" i="5"/>
  <c r="W18" i="5"/>
  <c r="L18" i="5"/>
  <c r="AL18" i="5" s="1"/>
  <c r="K18" i="5"/>
  <c r="AK18" i="5" s="1"/>
  <c r="AY17" i="5"/>
  <c r="BI17" i="5" s="1"/>
  <c r="AX17" i="5"/>
  <c r="BH17" i="5" s="1"/>
  <c r="X17" i="5"/>
  <c r="W17" i="5"/>
  <c r="L17" i="5"/>
  <c r="AL17" i="5" s="1"/>
  <c r="K17" i="5"/>
  <c r="AK17" i="5" s="1"/>
  <c r="AY16" i="5"/>
  <c r="BI16" i="5" s="1"/>
  <c r="AX16" i="5"/>
  <c r="BH16" i="5" s="1"/>
  <c r="X16" i="5"/>
  <c r="W16" i="5"/>
  <c r="L16" i="5"/>
  <c r="AL16" i="5" s="1"/>
  <c r="K16" i="5"/>
  <c r="AK16" i="5" s="1"/>
  <c r="AY15" i="5"/>
  <c r="BI15" i="5" s="1"/>
  <c r="AX15" i="5"/>
  <c r="BH15" i="5" s="1"/>
  <c r="X15" i="5"/>
  <c r="W15" i="5"/>
  <c r="L15" i="5"/>
  <c r="AL15" i="5" s="1"/>
  <c r="K15" i="5"/>
  <c r="AK15" i="5" s="1"/>
  <c r="AY14" i="5"/>
  <c r="BI14" i="5" s="1"/>
  <c r="AX14" i="5"/>
  <c r="BH14" i="5" s="1"/>
  <c r="X14" i="5"/>
  <c r="W14" i="5"/>
  <c r="L14" i="5"/>
  <c r="AL14" i="5" s="1"/>
  <c r="K14" i="5"/>
  <c r="AK14" i="5" s="1"/>
  <c r="AY13" i="5"/>
  <c r="BI13" i="5" s="1"/>
  <c r="AX13" i="5"/>
  <c r="BH13" i="5" s="1"/>
  <c r="X13" i="5"/>
  <c r="W13" i="5"/>
  <c r="L13" i="5"/>
  <c r="AL13" i="5" s="1"/>
  <c r="K13" i="5"/>
  <c r="AK13" i="5" s="1"/>
  <c r="AY12" i="5"/>
  <c r="BI12" i="5" s="1"/>
  <c r="AX12" i="5"/>
  <c r="BH12" i="5" s="1"/>
  <c r="X12" i="5"/>
  <c r="W12" i="5"/>
  <c r="L12" i="5"/>
  <c r="AL12" i="5" s="1"/>
  <c r="K12" i="5"/>
  <c r="AK12" i="5" s="1"/>
  <c r="AY11" i="5"/>
  <c r="BI11" i="5" s="1"/>
  <c r="AX11" i="5"/>
  <c r="BH11" i="5" s="1"/>
  <c r="X11" i="5"/>
  <c r="W11" i="5"/>
  <c r="L11" i="5"/>
  <c r="AL11" i="5" s="1"/>
  <c r="K11" i="5"/>
  <c r="AK11" i="5" s="1"/>
  <c r="AY10" i="5"/>
  <c r="BI10" i="5" s="1"/>
  <c r="AX10" i="5"/>
  <c r="BH10" i="5" s="1"/>
  <c r="X10" i="5"/>
  <c r="W10" i="5"/>
  <c r="L10" i="5"/>
  <c r="AL10" i="5" s="1"/>
  <c r="K10" i="5"/>
  <c r="AK10" i="5" s="1"/>
  <c r="AY9" i="5"/>
  <c r="BI9" i="5" s="1"/>
  <c r="AX9" i="5"/>
  <c r="BH9" i="5" s="1"/>
  <c r="X9" i="5"/>
  <c r="W9" i="5"/>
  <c r="L9" i="5"/>
  <c r="AL9" i="5" s="1"/>
  <c r="K9" i="5"/>
  <c r="AK9" i="5" s="1"/>
  <c r="AY8" i="5"/>
  <c r="AY55" i="5" s="1"/>
  <c r="AX8" i="5"/>
  <c r="AX55" i="5" s="1"/>
  <c r="X8" i="5"/>
  <c r="X55" i="5" s="1"/>
  <c r="W8" i="5"/>
  <c r="W55" i="5" s="1"/>
  <c r="L8" i="5"/>
  <c r="L55" i="5" s="1"/>
  <c r="K8" i="5"/>
  <c r="K55" i="5" s="1"/>
  <c r="AS2" i="5"/>
  <c r="L59" i="5" l="1"/>
  <c r="K58" i="5"/>
  <c r="K61" i="5"/>
  <c r="K60" i="5" s="1"/>
  <c r="K59" i="5"/>
  <c r="L58" i="5"/>
  <c r="L61" i="5"/>
  <c r="BI8" i="5"/>
  <c r="BI55" i="5" s="1"/>
  <c r="AK8" i="5"/>
  <c r="AK55" i="5" s="1"/>
  <c r="BH8" i="5"/>
  <c r="BH55" i="5" s="1"/>
  <c r="AL8" i="1"/>
  <c r="AL60" i="1" s="1"/>
  <c r="BI8" i="1"/>
  <c r="BI60" i="1" s="1"/>
  <c r="AL8" i="5"/>
  <c r="AL55" i="5" s="1"/>
  <c r="AK8" i="1"/>
  <c r="AK60" i="1" s="1"/>
  <c r="BH8" i="1"/>
  <c r="BH60" i="1" s="1"/>
  <c r="AK8" i="4"/>
  <c r="AK60" i="4" s="1"/>
  <c r="BH8" i="4"/>
  <c r="BH60" i="4" s="1"/>
  <c r="AL8" i="4"/>
  <c r="AL60" i="4" s="1"/>
  <c r="BI8" i="4"/>
  <c r="BI60" i="4" s="1"/>
  <c r="L60" i="5" l="1"/>
</calcChain>
</file>

<file path=xl/sharedStrings.xml><?xml version="1.0" encoding="utf-8"?>
<sst xmlns="http://schemas.openxmlformats.org/spreadsheetml/2006/main" count="846" uniqueCount="219">
  <si>
    <t>Amount in Rs. Lakh</t>
  </si>
  <si>
    <t>Name of District :</t>
  </si>
  <si>
    <r>
      <t>Annual (Yearly)</t>
    </r>
    <r>
      <rPr>
        <sz val="16"/>
        <color theme="1"/>
        <rFont val="Arial Black"/>
        <family val="2"/>
      </rPr>
      <t xml:space="preserve"> </t>
    </r>
    <r>
      <rPr>
        <sz val="16"/>
        <color rgb="FFC00000"/>
        <rFont val="Arial Black"/>
        <family val="2"/>
      </rPr>
      <t>Targets</t>
    </r>
    <r>
      <rPr>
        <b/>
        <sz val="16"/>
        <color theme="1"/>
        <rFont val="Calibri"/>
        <family val="2"/>
        <scheme val="minor"/>
      </rPr>
      <t xml:space="preserve"> under Annual Credit Plans (ACP) as per revised format of RBI</t>
    </r>
  </si>
  <si>
    <t>Priority Sector</t>
  </si>
  <si>
    <t>Non Priority Sector</t>
  </si>
  <si>
    <t>Sr. No.</t>
  </si>
  <si>
    <t>Bank</t>
  </si>
  <si>
    <t>Farm Credit</t>
  </si>
  <si>
    <t>Agri. Infrastructure</t>
  </si>
  <si>
    <t>Ancillary Activities</t>
  </si>
  <si>
    <t>Total Agriculture (PS)</t>
  </si>
  <si>
    <t>Micro Enterprises</t>
  </si>
  <si>
    <t>Small Enterprises</t>
  </si>
  <si>
    <t>Medium Enterprises</t>
  </si>
  <si>
    <t>Khadi and Village Industries</t>
  </si>
  <si>
    <t>Others under MSMEs</t>
  </si>
  <si>
    <t>Total MSMEs (PS)</t>
  </si>
  <si>
    <t>Export Credit</t>
  </si>
  <si>
    <t>Education (PS)</t>
  </si>
  <si>
    <t>Housing (PS)</t>
  </si>
  <si>
    <t>Social Infrastructure</t>
  </si>
  <si>
    <t>Renewable Energy</t>
  </si>
  <si>
    <t>Other Priority</t>
  </si>
  <si>
    <t>Total Priority Sector</t>
  </si>
  <si>
    <t>Loans to weaker sections under Priority Sector</t>
  </si>
  <si>
    <t>Agriculture (NPS)</t>
  </si>
  <si>
    <t>Micro Enterprises (Service Ent. Above Rs. 5 crore)</t>
  </si>
  <si>
    <t>Small Enterprises (Service Ent. Above Rs. 5 crore)</t>
  </si>
  <si>
    <t>Medium Enterprises (Service Ent. Above Rs. 10 crore)</t>
  </si>
  <si>
    <t>Total MSMEs (NPS)</t>
  </si>
  <si>
    <t>Education (NPS)</t>
  </si>
  <si>
    <t>Housing (NPS)</t>
  </si>
  <si>
    <t>Personal Loans under NPS</t>
  </si>
  <si>
    <t>Others NPS</t>
  </si>
  <si>
    <t>Total Non Priority Sector</t>
  </si>
  <si>
    <t>Crop Loan</t>
  </si>
  <si>
    <t>Term Loan</t>
  </si>
  <si>
    <t>A/c</t>
  </si>
  <si>
    <t>Amt</t>
  </si>
  <si>
    <t>ALLAHABAD BANK</t>
  </si>
  <si>
    <t>ANDHRA BANK</t>
  </si>
  <si>
    <t>BANK OF BARODA</t>
  </si>
  <si>
    <t>BANK OF INDIA</t>
  </si>
  <si>
    <t>BANK OF MAHRASHTRA</t>
  </si>
  <si>
    <t>CANARA BANK</t>
  </si>
  <si>
    <t>CENTRAL BANK OF INDIA</t>
  </si>
  <si>
    <t>CORPORATION BANK</t>
  </si>
  <si>
    <t>DENA BANK</t>
  </si>
  <si>
    <t>IDBI BANK</t>
  </si>
  <si>
    <t>INDIAN BANK</t>
  </si>
  <si>
    <t>INDIAN OVERSEAS BANK</t>
  </si>
  <si>
    <t>PUNJAB NATIONAL BANK</t>
  </si>
  <si>
    <t>PUNJAB AND SIND BANK</t>
  </si>
  <si>
    <t>ORIENTAL BK OF COMMERCE</t>
  </si>
  <si>
    <t>SYNDICATE BANK</t>
  </si>
  <si>
    <t>UNION BANK OF INDIA</t>
  </si>
  <si>
    <t>UNITED BANK OF INDIA</t>
  </si>
  <si>
    <t>UCO BANK</t>
  </si>
  <si>
    <t>VIJAYA BANK</t>
  </si>
  <si>
    <t>STATE BANK OF INDIA</t>
  </si>
  <si>
    <t>DCCB</t>
  </si>
  <si>
    <t>GSCARDB</t>
  </si>
  <si>
    <t>GSCB</t>
  </si>
  <si>
    <t>BARODA GRAMIN BANK</t>
  </si>
  <si>
    <t>DENA GUJARAT GRAMIN BANK</t>
  </si>
  <si>
    <t>SAURASHTRA GRAMIN BANK</t>
  </si>
  <si>
    <t>AXIS BANK</t>
  </si>
  <si>
    <t>CATHOLIC SYRIAN BANK</t>
  </si>
  <si>
    <t>CITY UNION BANK</t>
  </si>
  <si>
    <t>DCB BANK</t>
  </si>
  <si>
    <t>DHANLAXMI BANK</t>
  </si>
  <si>
    <t>FEDERAL BANK</t>
  </si>
  <si>
    <t>HDFC BANK</t>
  </si>
  <si>
    <t>ICICI BANK</t>
  </si>
  <si>
    <t>INDUSIND BANK</t>
  </si>
  <si>
    <t>J AND K BANK</t>
  </si>
  <si>
    <t>KARNATAKA BANK</t>
  </si>
  <si>
    <t>KARUR VYASYA BANK</t>
  </si>
  <si>
    <t>KOTAK MAHINDRA BANK</t>
  </si>
  <si>
    <t>LAXSHMI VILAS BANK</t>
  </si>
  <si>
    <t>RBL BANK</t>
  </si>
  <si>
    <t>SOUTH INDIAN BANK</t>
  </si>
  <si>
    <t>TAMILNAD MERCANTILE BANK</t>
  </si>
  <si>
    <t>YES BANK</t>
  </si>
  <si>
    <t>BANDHAN BANK</t>
  </si>
  <si>
    <t>Equitas Small Finance Bank</t>
  </si>
  <si>
    <t>Total</t>
  </si>
  <si>
    <r>
      <rPr>
        <sz val="14"/>
        <color rgb="FFC00000"/>
        <rFont val="Arial Black"/>
        <family val="2"/>
      </rPr>
      <t>Disbursements</t>
    </r>
    <r>
      <rPr>
        <b/>
        <sz val="16"/>
        <color rgb="FFC00000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upto the end of current quarter under Annual Credit Plans (ACP) as per revised format of RBI</t>
    </r>
  </si>
  <si>
    <r>
      <rPr>
        <sz val="14"/>
        <color rgb="FFC00000"/>
        <rFont val="Arial Black"/>
        <family val="2"/>
      </rPr>
      <t>Disbursements</t>
    </r>
    <r>
      <rPr>
        <b/>
        <sz val="16"/>
        <color theme="1"/>
        <rFont val="Calibri"/>
        <family val="2"/>
        <scheme val="minor"/>
      </rPr>
      <t xml:space="preserve"> upto the end of current quarter under Annual Credit Plans (ACP) as per revised format of RBI</t>
    </r>
  </si>
  <si>
    <r>
      <rPr>
        <sz val="14"/>
        <color rgb="FFC00000"/>
        <rFont val="Arial Black"/>
        <family val="2"/>
      </rPr>
      <t>Outstanding</t>
    </r>
    <r>
      <rPr>
        <b/>
        <sz val="16"/>
        <color theme="1"/>
        <rFont val="Calibri"/>
        <family val="2"/>
        <scheme val="minor"/>
      </rPr>
      <t xml:space="preserve"> upto the end of current quarter as per revised format of RBI</t>
    </r>
  </si>
  <si>
    <t>Statement showing Disbursements and Outstanding  for the quarter ended June, 2017</t>
  </si>
  <si>
    <t>Name of District</t>
  </si>
  <si>
    <t>Name of Bank</t>
  </si>
  <si>
    <t>No. in actuals , Amount in lakh (rounded in two digit only)</t>
  </si>
  <si>
    <t xml:space="preserve">Sr. No </t>
  </si>
  <si>
    <t>Sector</t>
  </si>
  <si>
    <t>Disbursements  upto  the end  of current quarter</t>
  </si>
  <si>
    <t xml:space="preserve">Outstanding  upto  the end of current quarter </t>
  </si>
  <si>
    <t>Number</t>
  </si>
  <si>
    <t>Amount</t>
  </si>
  <si>
    <t xml:space="preserve">Number </t>
  </si>
  <si>
    <t>1A</t>
  </si>
  <si>
    <t>Agriculture= 1A(i)+1A(ii)+1A(iii)</t>
  </si>
  <si>
    <t>1A(i)</t>
  </si>
  <si>
    <t>1A(ii)</t>
  </si>
  <si>
    <t>Agriculture Infrastructure</t>
  </si>
  <si>
    <t>1A(iii)</t>
  </si>
  <si>
    <t>1B</t>
  </si>
  <si>
    <t>Micro, Small and Medium Enterprises = 1B(i)+1B(ii)+1B(iii)+1B(iv)+1B(v)</t>
  </si>
  <si>
    <t>1B(i)</t>
  </si>
  <si>
    <t>Micro Enterprises (Manufacturing + Service  advances up to Rs. 5 crores)</t>
  </si>
  <si>
    <t>1B(ii)</t>
  </si>
  <si>
    <t>Small Enterprises (Manufacturing + Service  advances up to Rs. 5 crores)</t>
  </si>
  <si>
    <t>1B(iii)</t>
  </si>
  <si>
    <t>Medium Enterprises (Manufacturing + Service  advances up to Rs. 10 crores)</t>
  </si>
  <si>
    <t>1B(iv)</t>
  </si>
  <si>
    <t>1B(v)</t>
  </si>
  <si>
    <t>1C</t>
  </si>
  <si>
    <t>1D</t>
  </si>
  <si>
    <t>Education</t>
  </si>
  <si>
    <t>1E</t>
  </si>
  <si>
    <t xml:space="preserve">Housing </t>
  </si>
  <si>
    <t>1F</t>
  </si>
  <si>
    <t>1G</t>
  </si>
  <si>
    <t>1H</t>
  </si>
  <si>
    <t>Others</t>
  </si>
  <si>
    <r>
      <t xml:space="preserve">Sub total= </t>
    </r>
    <r>
      <rPr>
        <b/>
        <sz val="12"/>
        <color indexed="8"/>
        <rFont val="Calibri"/>
        <family val="2"/>
      </rPr>
      <t>1A+1B+1C+1D+1E+1F+1G+1H</t>
    </r>
  </si>
  <si>
    <t>Loans to weaker Sections under Priority Sector</t>
  </si>
  <si>
    <t>Non-Priority Sector</t>
  </si>
  <si>
    <t>4A</t>
  </si>
  <si>
    <t xml:space="preserve">Agriculture </t>
  </si>
  <si>
    <t>4B</t>
  </si>
  <si>
    <r>
      <t>Micro, Small and Medium Enterprise (Service)=</t>
    </r>
    <r>
      <rPr>
        <b/>
        <sz val="12"/>
        <color indexed="8"/>
        <rFont val="Calibri"/>
        <family val="2"/>
      </rPr>
      <t>4B(i)+4B(ii)+4B(iii)</t>
    </r>
  </si>
  <si>
    <t>4B(i)</t>
  </si>
  <si>
    <t>Micro Enterprises (Service) (advances above Rs 5 Crore)</t>
  </si>
  <si>
    <t>4B(ii)</t>
  </si>
  <si>
    <t>Small Enterprises (Service) (advances above Rs 5 Crore)</t>
  </si>
  <si>
    <t>4B(iii)</t>
  </si>
  <si>
    <t>Medium Enterprises (Service) (advances above Rs 10 Crore)</t>
  </si>
  <si>
    <t>4C</t>
  </si>
  <si>
    <t>4D</t>
  </si>
  <si>
    <t>Housing</t>
  </si>
  <si>
    <t>4E</t>
  </si>
  <si>
    <t xml:space="preserve"> Personal Loans under Non-Priority Sector</t>
  </si>
  <si>
    <t>4F</t>
  </si>
  <si>
    <r>
      <t>Sub-total=</t>
    </r>
    <r>
      <rPr>
        <b/>
        <sz val="12"/>
        <color indexed="8"/>
        <rFont val="Calibri"/>
        <family val="2"/>
      </rPr>
      <t>4A+4B+4C+4D+4E+4F</t>
    </r>
  </si>
  <si>
    <t>Total  = 2+5</t>
  </si>
  <si>
    <t>Agriculture Infrastructure (include)</t>
  </si>
  <si>
    <t>a</t>
  </si>
  <si>
    <t xml:space="preserve">Loan for construction of storage facilities (warehouses, market yards, godowns etc.) including cold storage unit </t>
  </si>
  <si>
    <t>b</t>
  </si>
  <si>
    <t>Soil conservation &amp; watershed development</t>
  </si>
  <si>
    <t>c</t>
  </si>
  <si>
    <t>Plant tissue culture &amp; agri-boitechnology, seed production, production of bio-pesticides, bio-fertiliser etc.,</t>
  </si>
  <si>
    <t>Ancillary Activities (include)</t>
  </si>
  <si>
    <t>loans up to 5 crore to co-operative societies of farmers for diposing of the produce of members</t>
  </si>
  <si>
    <t>loans for setting up of Agriclinics &amp; Agribusiness Centres</t>
  </si>
  <si>
    <t>Loans for Food &amp; Agro-processing upto an aggregate sanctioned limit of 100 crore per borrower from the banking system</t>
  </si>
  <si>
    <t>d</t>
  </si>
  <si>
    <t>Loans to Primary Agriculture Credit Societies, Farmers' service societies etc., on-lending to agriculture</t>
  </si>
  <si>
    <t>e</t>
  </si>
  <si>
    <t>loans to MFIs for on-lending to agriculture sector as per the RBI guideline</t>
  </si>
  <si>
    <t>Loan up to a limit of 5 crore per borrower for building social infrastructure for acitivites namely schools, health care facilities, and sanitation facilities etc.,</t>
  </si>
  <si>
    <t>loan up to a limit of 15 crore to borrowers for purposes like solar based power generations, biomass bases power generations, wind mills, micro-hydel plants and for non-conventional energy based public utilities viz., street lighting system and remote village electrification.</t>
  </si>
  <si>
    <t>Co-operative Banks</t>
  </si>
  <si>
    <t>RRBs</t>
  </si>
  <si>
    <t>Commercial Banks</t>
  </si>
  <si>
    <t>Agri. TL</t>
  </si>
  <si>
    <t>Agri. Infra</t>
  </si>
  <si>
    <t>Agri. Ancillary</t>
  </si>
  <si>
    <t>Total Agri</t>
  </si>
  <si>
    <t>%age TL</t>
  </si>
  <si>
    <t>Agency</t>
  </si>
  <si>
    <t>Agri. Infrastructure and Ancillary Activities</t>
  </si>
  <si>
    <t>Export Credit, Social Infra., Renewable Energy and Other Priority</t>
  </si>
  <si>
    <t>Amount in Rs. Lakhs</t>
  </si>
  <si>
    <t>District</t>
  </si>
  <si>
    <t>AHMEDABAD</t>
  </si>
  <si>
    <t>AMRELI</t>
  </si>
  <si>
    <t>ANAND</t>
  </si>
  <si>
    <t>ARAVALI</t>
  </si>
  <si>
    <t>BANASKANTHA</t>
  </si>
  <si>
    <t>VADODARA</t>
  </si>
  <si>
    <t>BHARUCH</t>
  </si>
  <si>
    <t>BHAVNAGAR</t>
  </si>
  <si>
    <t>BOTAD</t>
  </si>
  <si>
    <t>CHOTAUDEPUR</t>
  </si>
  <si>
    <t>DAHOD</t>
  </si>
  <si>
    <t>DANG</t>
  </si>
  <si>
    <t>DEVBHUMIDWARKA</t>
  </si>
  <si>
    <t>GANDHINAGAR</t>
  </si>
  <si>
    <t>GIRSOMNATH</t>
  </si>
  <si>
    <t>JAMNAGAR</t>
  </si>
  <si>
    <t>JUNAGADH</t>
  </si>
  <si>
    <t>KHEDA</t>
  </si>
  <si>
    <t>KUTCH</t>
  </si>
  <si>
    <t>MAHISAGAR</t>
  </si>
  <si>
    <t>MEHSANA</t>
  </si>
  <si>
    <t>MORBI</t>
  </si>
  <si>
    <t>NARAMADA</t>
  </si>
  <si>
    <t>NAVSARI</t>
  </si>
  <si>
    <t>PANCHMAHAL</t>
  </si>
  <si>
    <t>PATAN</t>
  </si>
  <si>
    <t>PORBANDAR</t>
  </si>
  <si>
    <t>RAJKOT</t>
  </si>
  <si>
    <t>SABARKANTHA</t>
  </si>
  <si>
    <t>SURAT</t>
  </si>
  <si>
    <t>SURENDRANAGAR</t>
  </si>
  <si>
    <t>TAPI</t>
  </si>
  <si>
    <t>VALSAD</t>
  </si>
  <si>
    <t>IDFC First Bank</t>
  </si>
  <si>
    <t>EQUITAS SFB</t>
  </si>
  <si>
    <t>UJJIVAN SFB</t>
  </si>
  <si>
    <t>JANA SFB</t>
  </si>
  <si>
    <t>AU SFB</t>
  </si>
  <si>
    <t>SURYODAY SFB</t>
  </si>
  <si>
    <t>FINCARE SFB</t>
  </si>
  <si>
    <t>Bank wise Targets under Annual Credit Plans (ACP) 2019-20.</t>
  </si>
  <si>
    <t>District wise Targets under Annual Credit Plans (ACP) 2019-20.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</si>
</sst>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 Black"/>
      <family val="2"/>
    </font>
    <font>
      <b/>
      <sz val="16"/>
      <color theme="1"/>
      <name val="Calibri"/>
      <family val="2"/>
      <scheme val="minor"/>
    </font>
    <font>
      <sz val="11"/>
      <name val="Arial Black"/>
      <family val="2"/>
    </font>
    <font>
      <sz val="11"/>
      <color rgb="FFC00000"/>
      <name val="Arial Black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0"/>
      <name val="Arial Black"/>
      <family val="2"/>
    </font>
    <font>
      <sz val="16"/>
      <color theme="1"/>
      <name val="Arial Black"/>
      <family val="2"/>
    </font>
    <font>
      <sz val="16"/>
      <color rgb="FFC00000"/>
      <name val="Arial Black"/>
      <family val="2"/>
    </font>
    <font>
      <sz val="14"/>
      <color rgb="FFC00000"/>
      <name val="Arial Black"/>
      <family val="2"/>
    </font>
    <font>
      <b/>
      <sz val="16"/>
      <color rgb="FFC00000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5"/>
      <color theme="1"/>
      <name val="Arial Black"/>
      <family val="2"/>
    </font>
    <font>
      <sz val="11"/>
      <color theme="1"/>
      <name val="Arial Black"/>
      <family val="2"/>
    </font>
  </fonts>
  <fills count="1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8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B9B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9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27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0" fontId="1" fillId="11" borderId="12" xfId="0" applyFont="1" applyFill="1" applyBorder="1" applyAlignment="1">
      <alignment horizontal="center" vertical="center"/>
    </xf>
    <xf numFmtId="0" fontId="1" fillId="11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13" borderId="13" xfId="0" applyFont="1" applyFill="1" applyBorder="1" applyAlignment="1">
      <alignment horizontal="center" vertical="center"/>
    </xf>
    <xf numFmtId="0" fontId="1" fillId="14" borderId="12" xfId="0" applyFont="1" applyFill="1" applyBorder="1" applyAlignment="1">
      <alignment horizontal="center" vertical="center"/>
    </xf>
    <xf numFmtId="0" fontId="1" fillId="14" borderId="14" xfId="0" applyFont="1" applyFill="1" applyBorder="1" applyAlignment="1">
      <alignment horizontal="center" vertical="center"/>
    </xf>
    <xf numFmtId="0" fontId="1" fillId="13" borderId="12" xfId="0" applyFont="1" applyFill="1" applyBorder="1" applyAlignment="1">
      <alignment horizontal="center" vertical="center"/>
    </xf>
    <xf numFmtId="0" fontId="1" fillId="13" borderId="14" xfId="0" applyFont="1" applyFill="1" applyBorder="1" applyAlignment="1">
      <alignment horizontal="center" vertical="center"/>
    </xf>
    <xf numFmtId="0" fontId="0" fillId="0" borderId="0" xfId="0"/>
    <xf numFmtId="0" fontId="4" fillId="9" borderId="0" xfId="0" applyFont="1" applyFill="1" applyAlignment="1">
      <alignment horizontal="center"/>
    </xf>
    <xf numFmtId="0" fontId="1" fillId="9" borderId="0" xfId="0" applyFont="1" applyFill="1" applyAlignment="1">
      <alignment horizontal="center" wrapText="1"/>
    </xf>
    <xf numFmtId="0" fontId="1" fillId="9" borderId="0" xfId="0" applyFont="1" applyFill="1" applyAlignment="1">
      <alignment horizontal="center" vertical="center"/>
    </xf>
    <xf numFmtId="0" fontId="0" fillId="9" borderId="0" xfId="0" applyFill="1"/>
    <xf numFmtId="0" fontId="0" fillId="9" borderId="0" xfId="0" applyFill="1"/>
    <xf numFmtId="0" fontId="5" fillId="0" borderId="0" xfId="0" applyFont="1"/>
    <xf numFmtId="0" fontId="0" fillId="0" borderId="0" xfId="0" applyAlignment="1">
      <alignment vertical="center"/>
    </xf>
    <xf numFmtId="0" fontId="2" fillId="0" borderId="0" xfId="0" applyFont="1"/>
    <xf numFmtId="0" fontId="0" fillId="0" borderId="8" xfId="0" applyBorder="1"/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9" xfId="0" applyBorder="1"/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wrapText="1"/>
    </xf>
    <xf numFmtId="0" fontId="0" fillId="0" borderId="33" xfId="0" applyBorder="1"/>
    <xf numFmtId="0" fontId="0" fillId="0" borderId="31" xfId="0" applyBorder="1"/>
    <xf numFmtId="0" fontId="0" fillId="0" borderId="34" xfId="0" applyBorder="1"/>
    <xf numFmtId="0" fontId="0" fillId="0" borderId="32" xfId="0" applyBorder="1"/>
    <xf numFmtId="0" fontId="2" fillId="0" borderId="35" xfId="0" applyFont="1" applyBorder="1"/>
    <xf numFmtId="0" fontId="2" fillId="0" borderId="37" xfId="0" applyFont="1" applyBorder="1"/>
    <xf numFmtId="0" fontId="2" fillId="0" borderId="36" xfId="0" applyFont="1" applyBorder="1"/>
    <xf numFmtId="0" fontId="2" fillId="0" borderId="38" xfId="0" applyFont="1" applyBorder="1"/>
    <xf numFmtId="0" fontId="2" fillId="0" borderId="39" xfId="0" applyFont="1" applyBorder="1"/>
    <xf numFmtId="0" fontId="1" fillId="0" borderId="10" xfId="0" applyFont="1" applyBorder="1"/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30" xfId="0" applyBorder="1"/>
    <xf numFmtId="0" fontId="0" fillId="7" borderId="20" xfId="0" applyFill="1" applyBorder="1"/>
    <xf numFmtId="0" fontId="0" fillId="7" borderId="30" xfId="0" applyFill="1" applyBorder="1"/>
    <xf numFmtId="0" fontId="0" fillId="7" borderId="11" xfId="0" applyFill="1" applyBorder="1"/>
    <xf numFmtId="0" fontId="0" fillId="7" borderId="9" xfId="0" applyFill="1" applyBorder="1"/>
    <xf numFmtId="0" fontId="0" fillId="7" borderId="33" xfId="0" applyFill="1" applyBorder="1"/>
    <xf numFmtId="0" fontId="0" fillId="7" borderId="32" xfId="0" applyFill="1" applyBorder="1"/>
    <xf numFmtId="0" fontId="2" fillId="7" borderId="38" xfId="0" applyFont="1" applyFill="1" applyBorder="1"/>
    <xf numFmtId="0" fontId="2" fillId="7" borderId="39" xfId="0" applyFont="1" applyFill="1" applyBorder="1"/>
    <xf numFmtId="0" fontId="0" fillId="6" borderId="21" xfId="0" applyFill="1" applyBorder="1"/>
    <xf numFmtId="0" fontId="0" fillId="6" borderId="22" xfId="0" applyFill="1" applyBorder="1"/>
    <xf numFmtId="0" fontId="0" fillId="6" borderId="8" xfId="0" applyFill="1" applyBorder="1"/>
    <xf numFmtId="0" fontId="0" fillId="6" borderId="10" xfId="0" applyFill="1" applyBorder="1"/>
    <xf numFmtId="0" fontId="0" fillId="6" borderId="31" xfId="0" applyFill="1" applyBorder="1"/>
    <xf numFmtId="0" fontId="0" fillId="6" borderId="34" xfId="0" applyFill="1" applyBorder="1"/>
    <xf numFmtId="0" fontId="2" fillId="6" borderId="37" xfId="0" applyFont="1" applyFill="1" applyBorder="1"/>
    <xf numFmtId="0" fontId="2" fillId="6" borderId="36" xfId="0" applyFont="1" applyFill="1" applyBorder="1"/>
    <xf numFmtId="0" fontId="0" fillId="4" borderId="21" xfId="0" applyFill="1" applyBorder="1"/>
    <xf numFmtId="0" fontId="0" fillId="4" borderId="22" xfId="0" applyFill="1" applyBorder="1"/>
    <xf numFmtId="0" fontId="0" fillId="4" borderId="8" xfId="0" applyFill="1" applyBorder="1"/>
    <xf numFmtId="0" fontId="0" fillId="4" borderId="10" xfId="0" applyFill="1" applyBorder="1"/>
    <xf numFmtId="0" fontId="0" fillId="4" borderId="31" xfId="0" applyFill="1" applyBorder="1"/>
    <xf numFmtId="0" fontId="0" fillId="4" borderId="34" xfId="0" applyFill="1" applyBorder="1"/>
    <xf numFmtId="0" fontId="2" fillId="4" borderId="37" xfId="0" applyFont="1" applyFill="1" applyBorder="1"/>
    <xf numFmtId="0" fontId="2" fillId="4" borderId="36" xfId="0" applyFont="1" applyFill="1" applyBorder="1"/>
    <xf numFmtId="0" fontId="0" fillId="3" borderId="8" xfId="0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8" xfId="0" applyFill="1" applyBorder="1"/>
    <xf numFmtId="0" fontId="0" fillId="2" borderId="10" xfId="0" applyFill="1" applyBorder="1"/>
    <xf numFmtId="0" fontId="0" fillId="2" borderId="31" xfId="0" applyFill="1" applyBorder="1"/>
    <xf numFmtId="0" fontId="0" fillId="2" borderId="34" xfId="0" applyFill="1" applyBorder="1"/>
    <xf numFmtId="0" fontId="2" fillId="2" borderId="37" xfId="0" applyFont="1" applyFill="1" applyBorder="1"/>
    <xf numFmtId="0" fontId="2" fillId="2" borderId="36" xfId="0" applyFont="1" applyFill="1" applyBorder="1"/>
    <xf numFmtId="0" fontId="0" fillId="14" borderId="20" xfId="0" applyFill="1" applyBorder="1"/>
    <xf numFmtId="0" fontId="0" fillId="14" borderId="22" xfId="0" applyFill="1" applyBorder="1"/>
    <xf numFmtId="0" fontId="0" fillId="14" borderId="11" xfId="0" applyFill="1" applyBorder="1"/>
    <xf numFmtId="0" fontId="0" fillId="14" borderId="10" xfId="0" applyFill="1" applyBorder="1"/>
    <xf numFmtId="0" fontId="0" fillId="14" borderId="33" xfId="0" applyFill="1" applyBorder="1"/>
    <xf numFmtId="0" fontId="0" fillId="14" borderId="34" xfId="0" applyFill="1" applyBorder="1"/>
    <xf numFmtId="0" fontId="2" fillId="14" borderId="35" xfId="0" applyFont="1" applyFill="1" applyBorder="1"/>
    <xf numFmtId="0" fontId="2" fillId="14" borderId="36" xfId="0" applyFont="1" applyFill="1" applyBorder="1"/>
    <xf numFmtId="0" fontId="7" fillId="0" borderId="0" xfId="0" applyFont="1"/>
    <xf numFmtId="0" fontId="0" fillId="0" borderId="0" xfId="0"/>
    <xf numFmtId="0" fontId="1" fillId="15" borderId="8" xfId="0" applyFont="1" applyFill="1" applyBorder="1"/>
    <xf numFmtId="0" fontId="0" fillId="15" borderId="8" xfId="0" applyFill="1" applyBorder="1"/>
    <xf numFmtId="0" fontId="9" fillId="15" borderId="8" xfId="0" applyFont="1" applyFill="1" applyBorder="1"/>
    <xf numFmtId="0" fontId="9" fillId="15" borderId="8" xfId="0" applyFont="1" applyFill="1" applyBorder="1" applyAlignment="1">
      <alignment wrapText="1"/>
    </xf>
    <xf numFmtId="0" fontId="9" fillId="15" borderId="8" xfId="0" applyFont="1" applyFill="1" applyBorder="1" applyAlignment="1">
      <alignment vertical="center" wrapText="1"/>
    </xf>
    <xf numFmtId="0" fontId="1" fillId="15" borderId="8" xfId="0" applyFont="1" applyFill="1" applyBorder="1" applyAlignment="1">
      <alignment vertical="center"/>
    </xf>
    <xf numFmtId="0" fontId="1" fillId="15" borderId="9" xfId="0" applyFont="1" applyFill="1" applyBorder="1" applyAlignment="1">
      <alignment vertical="center"/>
    </xf>
    <xf numFmtId="0" fontId="2" fillId="15" borderId="8" xfId="0" applyFont="1" applyFill="1" applyBorder="1" applyAlignment="1">
      <alignment horizontal="left"/>
    </xf>
    <xf numFmtId="0" fontId="2" fillId="15" borderId="8" xfId="0" applyFont="1" applyFill="1" applyBorder="1" applyAlignment="1">
      <alignment vertical="center"/>
    </xf>
    <xf numFmtId="0" fontId="2" fillId="15" borderId="8" xfId="0" applyFont="1" applyFill="1" applyBorder="1"/>
    <xf numFmtId="18" fontId="8" fillId="15" borderId="8" xfId="0" applyNumberFormat="1" applyFont="1" applyFill="1" applyBorder="1"/>
    <xf numFmtId="0" fontId="0" fillId="15" borderId="8" xfId="0" applyFill="1" applyBorder="1"/>
    <xf numFmtId="0" fontId="0" fillId="15" borderId="9" xfId="0" applyFill="1" applyBorder="1" applyAlignment="1">
      <alignment vertical="center"/>
    </xf>
    <xf numFmtId="0" fontId="1" fillId="15" borderId="8" xfId="0" applyFont="1" applyFill="1" applyBorder="1" applyAlignment="1">
      <alignment horizontal="left" vertical="center" wrapText="1"/>
    </xf>
    <xf numFmtId="0" fontId="1" fillId="15" borderId="8" xfId="0" applyFont="1" applyFill="1" applyBorder="1" applyAlignment="1">
      <alignment wrapText="1"/>
    </xf>
    <xf numFmtId="0" fontId="10" fillId="15" borderId="0" xfId="0" applyFont="1" applyFill="1"/>
    <xf numFmtId="0" fontId="2" fillId="15" borderId="9" xfId="0" applyFont="1" applyFill="1" applyBorder="1" applyAlignment="1">
      <alignment vertical="center"/>
    </xf>
    <xf numFmtId="0" fontId="2" fillId="15" borderId="8" xfId="0" applyFont="1" applyFill="1" applyBorder="1" applyAlignment="1">
      <alignment horizontal="left" vertical="center"/>
    </xf>
    <xf numFmtId="0" fontId="0" fillId="15" borderId="8" xfId="0" applyFill="1" applyBorder="1" applyAlignment="1">
      <alignment vertical="center"/>
    </xf>
    <xf numFmtId="0" fontId="10" fillId="10" borderId="0" xfId="0" applyFont="1" applyFill="1"/>
    <xf numFmtId="0" fontId="11" fillId="15" borderId="0" xfId="0" applyFont="1" applyFill="1" applyAlignment="1">
      <alignment horizontal="center"/>
    </xf>
    <xf numFmtId="0" fontId="0" fillId="3" borderId="8" xfId="0" applyFill="1" applyBorder="1"/>
    <xf numFmtId="0" fontId="0" fillId="16" borderId="8" xfId="0" applyFill="1" applyBorder="1"/>
    <xf numFmtId="0" fontId="1" fillId="15" borderId="8" xfId="0" applyFont="1" applyFill="1" applyBorder="1" applyAlignment="1">
      <alignment vertical="center" wrapText="1"/>
    </xf>
    <xf numFmtId="0" fontId="2" fillId="15" borderId="8" xfId="0" applyFont="1" applyFill="1" applyBorder="1" applyAlignment="1">
      <alignment horizontal="left" wrapText="1"/>
    </xf>
    <xf numFmtId="0" fontId="1" fillId="15" borderId="0" xfId="0" applyFont="1" applyFill="1"/>
    <xf numFmtId="0" fontId="1" fillId="16" borderId="8" xfId="0" applyFont="1" applyFill="1" applyBorder="1"/>
    <xf numFmtId="0" fontId="1" fillId="16" borderId="9" xfId="0" applyFont="1" applyFill="1" applyBorder="1" applyAlignment="1">
      <alignment vertical="center"/>
    </xf>
    <xf numFmtId="0" fontId="2" fillId="16" borderId="8" xfId="0" applyFont="1" applyFill="1" applyBorder="1"/>
    <xf numFmtId="0" fontId="1" fillId="16" borderId="8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15" borderId="0" xfId="0" applyFont="1" applyFill="1" applyAlignment="1">
      <alignment vertical="center"/>
    </xf>
    <xf numFmtId="0" fontId="6" fillId="15" borderId="0" xfId="0" applyFont="1" applyFill="1" applyAlignment="1">
      <alignment horizontal="center"/>
    </xf>
    <xf numFmtId="0" fontId="12" fillId="15" borderId="0" xfId="0" applyFont="1" applyFill="1" applyAlignment="1">
      <alignment horizontal="center"/>
    </xf>
    <xf numFmtId="10" fontId="2" fillId="0" borderId="8" xfId="1" applyNumberFormat="1" applyFont="1" applyBorder="1"/>
    <xf numFmtId="1" fontId="0" fillId="0" borderId="8" xfId="0" applyNumberFormat="1" applyBorder="1"/>
    <xf numFmtId="10" fontId="1" fillId="0" borderId="8" xfId="1" applyNumberFormat="1" applyFont="1" applyFill="1" applyBorder="1"/>
    <xf numFmtId="10" fontId="1" fillId="0" borderId="0" xfId="1" applyNumberFormat="1" applyFont="1" applyFill="1" applyBorder="1"/>
    <xf numFmtId="10" fontId="0" fillId="0" borderId="0" xfId="1" applyNumberFormat="1" applyFont="1"/>
    <xf numFmtId="0" fontId="0" fillId="0" borderId="8" xfId="0" applyBorder="1" applyAlignment="1">
      <alignment horizontal="center" vertical="center"/>
    </xf>
    <xf numFmtId="1" fontId="0" fillId="0" borderId="21" xfId="0" applyNumberFormat="1" applyBorder="1"/>
    <xf numFmtId="0" fontId="0" fillId="15" borderId="0" xfId="0" applyFill="1"/>
    <xf numFmtId="0" fontId="1" fillId="15" borderId="12" xfId="0" applyFont="1" applyFill="1" applyBorder="1" applyAlignment="1">
      <alignment horizontal="center" vertical="center"/>
    </xf>
    <xf numFmtId="0" fontId="1" fillId="15" borderId="13" xfId="0" applyFont="1" applyFill="1" applyBorder="1" applyAlignment="1">
      <alignment horizontal="center" vertical="center"/>
    </xf>
    <xf numFmtId="0" fontId="1" fillId="15" borderId="14" xfId="0" applyFont="1" applyFill="1" applyBorder="1" applyAlignment="1">
      <alignment horizontal="center" vertical="center"/>
    </xf>
    <xf numFmtId="0" fontId="1" fillId="15" borderId="45" xfId="0" applyFont="1" applyFill="1" applyBorder="1" applyAlignment="1">
      <alignment horizontal="center" vertical="center"/>
    </xf>
    <xf numFmtId="0" fontId="1" fillId="15" borderId="48" xfId="0" applyFont="1" applyFill="1" applyBorder="1" applyAlignment="1">
      <alignment horizontal="center" vertical="center"/>
    </xf>
    <xf numFmtId="0" fontId="0" fillId="15" borderId="20" xfId="0" applyFill="1" applyBorder="1"/>
    <xf numFmtId="0" fontId="0" fillId="15" borderId="22" xfId="0" applyFill="1" applyBorder="1"/>
    <xf numFmtId="0" fontId="0" fillId="15" borderId="11" xfId="0" applyFill="1" applyBorder="1"/>
    <xf numFmtId="0" fontId="0" fillId="15" borderId="10" xfId="0" applyFill="1" applyBorder="1"/>
    <xf numFmtId="0" fontId="2" fillId="15" borderId="35" xfId="0" applyFont="1" applyFill="1" applyBorder="1"/>
    <xf numFmtId="0" fontId="2" fillId="15" borderId="36" xfId="0" applyFont="1" applyFill="1" applyBorder="1"/>
    <xf numFmtId="1" fontId="0" fillId="15" borderId="22" xfId="0" applyNumberFormat="1" applyFill="1" applyBorder="1"/>
    <xf numFmtId="1" fontId="2" fillId="0" borderId="37" xfId="0" applyNumberFormat="1" applyFont="1" applyBorder="1"/>
    <xf numFmtId="0" fontId="3" fillId="0" borderId="0" xfId="0" applyFont="1" applyAlignment="1">
      <alignment horizontal="center"/>
    </xf>
    <xf numFmtId="0" fontId="6" fillId="10" borderId="9" xfId="0" applyFont="1" applyFill="1" applyBorder="1" applyAlignment="1">
      <alignment horizontal="center"/>
    </xf>
    <xf numFmtId="0" fontId="6" fillId="10" borderId="40" xfId="0" applyFont="1" applyFill="1" applyBorder="1" applyAlignment="1">
      <alignment horizontal="center"/>
    </xf>
    <xf numFmtId="0" fontId="6" fillId="10" borderId="23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12" borderId="5" xfId="0" applyFont="1" applyFill="1" applyBorder="1" applyAlignment="1">
      <alignment horizontal="center"/>
    </xf>
    <xf numFmtId="0" fontId="4" fillId="12" borderId="6" xfId="0" applyFont="1" applyFill="1" applyBorder="1" applyAlignment="1">
      <alignment horizontal="center"/>
    </xf>
    <xf numFmtId="0" fontId="4" fillId="12" borderId="7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  <xf numFmtId="0" fontId="1" fillId="13" borderId="16" xfId="0" applyFont="1" applyFill="1" applyBorder="1" applyAlignment="1">
      <alignment horizontal="center" vertical="center" wrapText="1"/>
    </xf>
    <xf numFmtId="0" fontId="1" fillId="13" borderId="17" xfId="0" applyFont="1" applyFill="1" applyBorder="1" applyAlignment="1">
      <alignment horizontal="center" vertical="center" wrapText="1"/>
    </xf>
    <xf numFmtId="0" fontId="1" fillId="13" borderId="8" xfId="0" applyFont="1" applyFill="1" applyBorder="1" applyAlignment="1">
      <alignment horizontal="center" vertical="center" wrapText="1"/>
    </xf>
    <xf numFmtId="0" fontId="1" fillId="13" borderId="10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center" vertical="center" wrapText="1"/>
    </xf>
    <xf numFmtId="0" fontId="1" fillId="14" borderId="3" xfId="0" applyFont="1" applyFill="1" applyBorder="1" applyAlignment="1">
      <alignment horizontal="center" vertical="center" wrapText="1"/>
    </xf>
    <xf numFmtId="0" fontId="1" fillId="14" borderId="4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wrapText="1"/>
    </xf>
    <xf numFmtId="0" fontId="1" fillId="11" borderId="2" xfId="0" applyFont="1" applyFill="1" applyBorder="1" applyAlignment="1">
      <alignment horizontal="center" wrapText="1"/>
    </xf>
    <xf numFmtId="0" fontId="1" fillId="11" borderId="18" xfId="0" applyFont="1" applyFill="1" applyBorder="1" applyAlignment="1">
      <alignment horizontal="center" wrapText="1"/>
    </xf>
    <xf numFmtId="0" fontId="1" fillId="11" borderId="19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18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13" borderId="15" xfId="0" applyFont="1" applyFill="1" applyBorder="1" applyAlignment="1">
      <alignment horizontal="center" vertical="center" wrapText="1"/>
    </xf>
    <xf numFmtId="0" fontId="1" fillId="13" borderId="11" xfId="0" applyFont="1" applyFill="1" applyBorder="1" applyAlignment="1">
      <alignment horizontal="center" vertical="center" wrapText="1"/>
    </xf>
    <xf numFmtId="0" fontId="1" fillId="8" borderId="15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17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1" fillId="15" borderId="0" xfId="0" applyFont="1" applyFill="1" applyAlignment="1">
      <alignment horizontal="center"/>
    </xf>
    <xf numFmtId="0" fontId="10" fillId="15" borderId="0" xfId="0" applyFont="1" applyFill="1" applyAlignment="1">
      <alignment horizontal="center"/>
    </xf>
    <xf numFmtId="0" fontId="10" fillId="10" borderId="0" xfId="0" applyFont="1" applyFill="1" applyAlignment="1">
      <alignment horizontal="center"/>
    </xf>
    <xf numFmtId="0" fontId="3" fillId="15" borderId="31" xfId="0" applyFont="1" applyFill="1" applyBorder="1" applyAlignment="1">
      <alignment horizontal="center" vertical="center"/>
    </xf>
    <xf numFmtId="0" fontId="3" fillId="15" borderId="21" xfId="0" applyFont="1" applyFill="1" applyBorder="1" applyAlignment="1">
      <alignment horizontal="center" vertical="center"/>
    </xf>
    <xf numFmtId="0" fontId="2" fillId="15" borderId="31" xfId="0" applyFont="1" applyFill="1" applyBorder="1" applyAlignment="1">
      <alignment horizontal="center" vertical="center"/>
    </xf>
    <xf numFmtId="0" fontId="2" fillId="15" borderId="21" xfId="0" applyFont="1" applyFill="1" applyBorder="1" applyAlignment="1">
      <alignment horizontal="center" vertical="center"/>
    </xf>
    <xf numFmtId="0" fontId="2" fillId="15" borderId="9" xfId="0" applyFont="1" applyFill="1" applyBorder="1" applyAlignment="1">
      <alignment horizontal="center"/>
    </xf>
    <xf numFmtId="0" fontId="2" fillId="15" borderId="23" xfId="0" applyFont="1" applyFill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15" borderId="0" xfId="0" applyFont="1" applyFill="1" applyAlignment="1">
      <alignment horizontal="left" vertical="top" wrapText="1"/>
    </xf>
    <xf numFmtId="0" fontId="1" fillId="15" borderId="0" xfId="0" applyFont="1" applyFill="1" applyAlignment="1">
      <alignment horizontal="left" vertical="center" wrapText="1"/>
    </xf>
    <xf numFmtId="0" fontId="2" fillId="15" borderId="9" xfId="0" applyFont="1" applyFill="1" applyBorder="1" applyAlignment="1">
      <alignment horizontal="center" vertical="center" wrapText="1"/>
    </xf>
    <xf numFmtId="0" fontId="2" fillId="15" borderId="23" xfId="0" applyFont="1" applyFill="1" applyBorder="1" applyAlignment="1">
      <alignment horizontal="center" vertical="center" wrapText="1"/>
    </xf>
    <xf numFmtId="0" fontId="2" fillId="15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" fillId="15" borderId="46" xfId="0" applyFont="1" applyFill="1" applyBorder="1" applyAlignment="1">
      <alignment horizontal="center" vertical="center" wrapText="1"/>
    </xf>
    <xf numFmtId="0" fontId="1" fillId="15" borderId="47" xfId="0" applyFont="1" applyFill="1" applyBorder="1" applyAlignment="1">
      <alignment horizontal="center" vertical="center" wrapText="1"/>
    </xf>
    <xf numFmtId="0" fontId="1" fillId="15" borderId="15" xfId="0" applyFont="1" applyFill="1" applyBorder="1" applyAlignment="1">
      <alignment horizontal="center" vertical="center" wrapText="1"/>
    </xf>
    <xf numFmtId="0" fontId="1" fillId="15" borderId="17" xfId="0" applyFont="1" applyFill="1" applyBorder="1" applyAlignment="1">
      <alignment horizontal="center" vertical="center" wrapText="1"/>
    </xf>
    <xf numFmtId="0" fontId="1" fillId="15" borderId="11" xfId="0" applyFont="1" applyFill="1" applyBorder="1" applyAlignment="1">
      <alignment horizontal="center" vertical="center" wrapText="1"/>
    </xf>
    <xf numFmtId="0" fontId="1" fillId="15" borderId="10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vertical="center" wrapText="1"/>
    </xf>
    <xf numFmtId="0" fontId="1" fillId="15" borderId="18" xfId="0" applyFont="1" applyFill="1" applyBorder="1" applyAlignment="1">
      <alignment horizontal="center" vertical="center" wrapText="1"/>
    </xf>
    <xf numFmtId="0" fontId="1" fillId="15" borderId="19" xfId="0" applyFont="1" applyFill="1" applyBorder="1" applyAlignment="1">
      <alignment horizontal="center" vertical="center" wrapText="1"/>
    </xf>
    <xf numFmtId="0" fontId="2" fillId="15" borderId="15" xfId="0" applyFont="1" applyFill="1" applyBorder="1" applyAlignment="1">
      <alignment horizontal="center" vertical="center"/>
    </xf>
    <xf numFmtId="0" fontId="2" fillId="15" borderId="16" xfId="0" applyFont="1" applyFill="1" applyBorder="1" applyAlignment="1">
      <alignment horizontal="center" vertical="center"/>
    </xf>
    <xf numFmtId="0" fontId="2" fillId="15" borderId="17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0" fontId="1" fillId="15" borderId="42" xfId="0" applyFont="1" applyFill="1" applyBorder="1" applyAlignment="1">
      <alignment horizontal="center" vertical="center" wrapText="1"/>
    </xf>
    <xf numFmtId="0" fontId="1" fillId="15" borderId="43" xfId="0" applyFont="1" applyFill="1" applyBorder="1" applyAlignment="1">
      <alignment horizontal="center" vertical="center" wrapText="1"/>
    </xf>
    <xf numFmtId="0" fontId="1" fillId="15" borderId="44" xfId="0" applyFont="1" applyFill="1" applyBorder="1" applyAlignment="1">
      <alignment horizontal="center" vertical="center" wrapText="1"/>
    </xf>
    <xf numFmtId="0" fontId="1" fillId="15" borderId="42" xfId="0" applyFont="1" applyFill="1" applyBorder="1" applyAlignment="1">
      <alignment horizontal="center" vertical="center"/>
    </xf>
    <xf numFmtId="0" fontId="1" fillId="15" borderId="43" xfId="0" applyFont="1" applyFill="1" applyBorder="1" applyAlignment="1">
      <alignment horizontal="center" vertical="center"/>
    </xf>
    <xf numFmtId="0" fontId="1" fillId="15" borderId="44" xfId="0" applyFont="1" applyFill="1" applyBorder="1" applyAlignment="1">
      <alignment horizontal="center" vertical="center"/>
    </xf>
    <xf numFmtId="0" fontId="20" fillId="0" borderId="41" xfId="0" applyFont="1" applyBorder="1" applyAlignment="1">
      <alignment horizontal="right"/>
    </xf>
    <xf numFmtId="0" fontId="1" fillId="15" borderId="11" xfId="0" applyFont="1" applyFill="1" applyBorder="1" applyAlignment="1">
      <alignment horizontal="center" vertical="center"/>
    </xf>
    <xf numFmtId="0" fontId="1" fillId="15" borderId="8" xfId="0" applyFont="1" applyFill="1" applyBorder="1" applyAlignment="1">
      <alignment horizontal="center" vertical="center"/>
    </xf>
    <xf numFmtId="0" fontId="1" fillId="15" borderId="10" xfId="0" applyFont="1" applyFill="1" applyBorder="1" applyAlignment="1">
      <alignment horizontal="center" vertical="center"/>
    </xf>
    <xf numFmtId="0" fontId="4" fillId="15" borderId="5" xfId="0" applyFont="1" applyFill="1" applyBorder="1" applyAlignment="1">
      <alignment horizontal="center"/>
    </xf>
    <xf numFmtId="0" fontId="4" fillId="15" borderId="6" xfId="0" applyFont="1" applyFill="1" applyBorder="1" applyAlignment="1">
      <alignment horizontal="center"/>
    </xf>
    <xf numFmtId="0" fontId="4" fillId="15" borderId="7" xfId="0" applyFont="1" applyFill="1" applyBorder="1" applyAlignment="1">
      <alignment horizontal="center"/>
    </xf>
    <xf numFmtId="1" fontId="0" fillId="0" borderId="30" xfId="0" applyNumberFormat="1" applyBorder="1"/>
    <xf numFmtId="1" fontId="0" fillId="0" borderId="9" xfId="0" applyNumberFormat="1" applyBorder="1"/>
    <xf numFmtId="1" fontId="0" fillId="15" borderId="10" xfId="0" applyNumberFormat="1" applyFill="1" applyBorder="1"/>
    <xf numFmtId="1" fontId="0" fillId="0" borderId="22" xfId="0" applyNumberFormat="1" applyBorder="1"/>
    <xf numFmtId="1" fontId="0" fillId="0" borderId="10" xfId="0" applyNumberForma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colors>
    <mruColors>
      <color rgb="FFFFFF69"/>
      <color rgb="FFFFB9B9"/>
      <color rgb="FFFFFF8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I61"/>
  <sheetViews>
    <sheetView zoomScale="90" zoomScaleNormal="90" workbookViewId="0">
      <pane xSplit="2" ySplit="7" topLeftCell="C44" activePane="bottomRight" state="frozen"/>
      <selection activeCell="M58" sqref="M58"/>
      <selection pane="topRight" activeCell="M58" sqref="M58"/>
      <selection pane="bottomLeft" activeCell="M58" sqref="M58"/>
      <selection pane="bottomRight" activeCell="M58" sqref="M58"/>
    </sheetView>
  </sheetViews>
  <sheetFormatPr defaultRowHeight="15" x14ac:dyDescent="0.25"/>
  <cols>
    <col min="1" max="1" width="6.28515625" customWidth="1"/>
    <col min="2" max="2" width="18.5703125" customWidth="1"/>
    <col min="13" max="13" width="10.140625" customWidth="1"/>
    <col min="14" max="14" width="10.5703125" customWidth="1"/>
    <col min="16" max="16" width="9.85546875" customWidth="1"/>
    <col min="18" max="18" width="11.7109375" customWidth="1"/>
    <col min="38" max="38" width="11.42578125" customWidth="1"/>
    <col min="40" max="40" width="10.85546875" customWidth="1"/>
    <col min="41" max="41" width="5.28515625" customWidth="1"/>
    <col min="45" max="45" width="11.5703125" customWidth="1"/>
    <col min="47" max="47" width="11.28515625" customWidth="1"/>
    <col min="49" max="49" width="10.7109375" customWidth="1"/>
  </cols>
  <sheetData>
    <row r="2" spans="1:61" ht="20.25" x14ac:dyDescent="0.4">
      <c r="C2" s="155"/>
      <c r="D2" s="155"/>
      <c r="E2" s="155"/>
      <c r="F2" s="132"/>
      <c r="G2" s="132"/>
      <c r="H2" s="132"/>
      <c r="I2" s="132"/>
      <c r="M2" s="98" t="s">
        <v>0</v>
      </c>
      <c r="V2" s="98" t="s">
        <v>0</v>
      </c>
      <c r="AK2" s="98" t="s">
        <v>0</v>
      </c>
      <c r="AO2" s="24"/>
      <c r="AP2" s="155" t="s">
        <v>1</v>
      </c>
      <c r="AQ2" s="155"/>
      <c r="AR2" s="155"/>
      <c r="AS2" s="156">
        <f>F2</f>
        <v>0</v>
      </c>
      <c r="AT2" s="157"/>
      <c r="AU2" s="157"/>
      <c r="AV2" s="158"/>
      <c r="AX2" s="98" t="s">
        <v>0</v>
      </c>
      <c r="BG2" s="98" t="s">
        <v>0</v>
      </c>
    </row>
    <row r="3" spans="1:61" ht="24.75" x14ac:dyDescent="0.5">
      <c r="C3" s="30" t="s">
        <v>2</v>
      </c>
      <c r="AO3" s="24"/>
      <c r="AP3" s="30" t="s">
        <v>2</v>
      </c>
    </row>
    <row r="4" spans="1:61" ht="19.5" x14ac:dyDescent="0.4">
      <c r="C4" s="159" t="s">
        <v>3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1"/>
      <c r="AO4" s="25"/>
      <c r="AP4" s="162" t="s">
        <v>4</v>
      </c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4"/>
    </row>
    <row r="5" spans="1:61" ht="24.75" customHeight="1" x14ac:dyDescent="0.25">
      <c r="A5" s="169" t="s">
        <v>5</v>
      </c>
      <c r="B5" s="172" t="s">
        <v>6</v>
      </c>
      <c r="C5" s="175" t="s">
        <v>7</v>
      </c>
      <c r="D5" s="176"/>
      <c r="E5" s="176"/>
      <c r="F5" s="176"/>
      <c r="G5" s="177" t="s">
        <v>8</v>
      </c>
      <c r="H5" s="177"/>
      <c r="I5" s="177" t="s">
        <v>9</v>
      </c>
      <c r="J5" s="177"/>
      <c r="K5" s="179" t="s">
        <v>10</v>
      </c>
      <c r="L5" s="180"/>
      <c r="M5" s="224" t="s">
        <v>11</v>
      </c>
      <c r="N5" s="225"/>
      <c r="O5" s="225" t="s">
        <v>12</v>
      </c>
      <c r="P5" s="225"/>
      <c r="Q5" s="225" t="s">
        <v>13</v>
      </c>
      <c r="R5" s="225"/>
      <c r="S5" s="165" t="s">
        <v>14</v>
      </c>
      <c r="T5" s="165"/>
      <c r="U5" s="165" t="s">
        <v>15</v>
      </c>
      <c r="V5" s="165"/>
      <c r="W5" s="165" t="s">
        <v>16</v>
      </c>
      <c r="X5" s="166"/>
      <c r="Y5" s="218" t="s">
        <v>17</v>
      </c>
      <c r="Z5" s="219"/>
      <c r="AA5" s="219" t="s">
        <v>18</v>
      </c>
      <c r="AB5" s="219"/>
      <c r="AC5" s="219" t="s">
        <v>19</v>
      </c>
      <c r="AD5" s="219"/>
      <c r="AE5" s="219" t="s">
        <v>20</v>
      </c>
      <c r="AF5" s="219"/>
      <c r="AG5" s="219" t="s">
        <v>21</v>
      </c>
      <c r="AH5" s="219"/>
      <c r="AI5" s="219" t="s">
        <v>22</v>
      </c>
      <c r="AJ5" s="222"/>
      <c r="AK5" s="192" t="s">
        <v>23</v>
      </c>
      <c r="AL5" s="193"/>
      <c r="AM5" s="196" t="s">
        <v>24</v>
      </c>
      <c r="AN5" s="197"/>
      <c r="AO5" s="26"/>
      <c r="AP5" s="200" t="s">
        <v>25</v>
      </c>
      <c r="AQ5" s="201"/>
      <c r="AR5" s="204" t="s">
        <v>26</v>
      </c>
      <c r="AS5" s="205"/>
      <c r="AT5" s="208" t="s">
        <v>27</v>
      </c>
      <c r="AU5" s="205"/>
      <c r="AV5" s="208" t="s">
        <v>28</v>
      </c>
      <c r="AW5" s="205"/>
      <c r="AX5" s="212" t="s">
        <v>29</v>
      </c>
      <c r="AY5" s="213"/>
      <c r="AZ5" s="216" t="s">
        <v>30</v>
      </c>
      <c r="BA5" s="184"/>
      <c r="BB5" s="184" t="s">
        <v>31</v>
      </c>
      <c r="BC5" s="184"/>
      <c r="BD5" s="184" t="s">
        <v>32</v>
      </c>
      <c r="BE5" s="184"/>
      <c r="BF5" s="184" t="s">
        <v>33</v>
      </c>
      <c r="BG5" s="185"/>
      <c r="BH5" s="188" t="s">
        <v>34</v>
      </c>
      <c r="BI5" s="189"/>
    </row>
    <row r="6" spans="1:61" ht="20.25" customHeight="1" x14ac:dyDescent="0.25">
      <c r="A6" s="170"/>
      <c r="B6" s="173"/>
      <c r="C6" s="183" t="s">
        <v>35</v>
      </c>
      <c r="D6" s="178"/>
      <c r="E6" s="178" t="s">
        <v>36</v>
      </c>
      <c r="F6" s="178"/>
      <c r="G6" s="178"/>
      <c r="H6" s="178"/>
      <c r="I6" s="178"/>
      <c r="J6" s="178"/>
      <c r="K6" s="181"/>
      <c r="L6" s="182"/>
      <c r="M6" s="226"/>
      <c r="N6" s="227"/>
      <c r="O6" s="227"/>
      <c r="P6" s="227"/>
      <c r="Q6" s="227"/>
      <c r="R6" s="227"/>
      <c r="S6" s="167"/>
      <c r="T6" s="167"/>
      <c r="U6" s="167"/>
      <c r="V6" s="167"/>
      <c r="W6" s="167"/>
      <c r="X6" s="168"/>
      <c r="Y6" s="220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3"/>
      <c r="AK6" s="194"/>
      <c r="AL6" s="195"/>
      <c r="AM6" s="198"/>
      <c r="AN6" s="199"/>
      <c r="AO6" s="26"/>
      <c r="AP6" s="202"/>
      <c r="AQ6" s="203"/>
      <c r="AR6" s="206"/>
      <c r="AS6" s="207"/>
      <c r="AT6" s="209"/>
      <c r="AU6" s="207"/>
      <c r="AV6" s="209"/>
      <c r="AW6" s="207"/>
      <c r="AX6" s="214"/>
      <c r="AY6" s="215"/>
      <c r="AZ6" s="217"/>
      <c r="BA6" s="186"/>
      <c r="BB6" s="186"/>
      <c r="BC6" s="186"/>
      <c r="BD6" s="186"/>
      <c r="BE6" s="186"/>
      <c r="BF6" s="186"/>
      <c r="BG6" s="187"/>
      <c r="BH6" s="190"/>
      <c r="BI6" s="191"/>
    </row>
    <row r="7" spans="1:61" x14ac:dyDescent="0.25">
      <c r="A7" s="171"/>
      <c r="B7" s="174"/>
      <c r="C7" s="7" t="s">
        <v>37</v>
      </c>
      <c r="D7" s="4" t="s">
        <v>38</v>
      </c>
      <c r="E7" s="4" t="s">
        <v>37</v>
      </c>
      <c r="F7" s="4" t="s">
        <v>38</v>
      </c>
      <c r="G7" s="4" t="s">
        <v>37</v>
      </c>
      <c r="H7" s="4" t="s">
        <v>38</v>
      </c>
      <c r="I7" s="4" t="s">
        <v>37</v>
      </c>
      <c r="J7" s="4" t="s">
        <v>38</v>
      </c>
      <c r="K7" s="4" t="s">
        <v>37</v>
      </c>
      <c r="L7" s="8" t="s">
        <v>38</v>
      </c>
      <c r="M7" s="5" t="s">
        <v>37</v>
      </c>
      <c r="N7" s="3" t="s">
        <v>38</v>
      </c>
      <c r="O7" s="3" t="s">
        <v>37</v>
      </c>
      <c r="P7" s="3" t="s">
        <v>38</v>
      </c>
      <c r="Q7" s="3" t="s">
        <v>37</v>
      </c>
      <c r="R7" s="3" t="s">
        <v>38</v>
      </c>
      <c r="S7" s="3" t="s">
        <v>37</v>
      </c>
      <c r="T7" s="3" t="s">
        <v>38</v>
      </c>
      <c r="U7" s="3" t="s">
        <v>37</v>
      </c>
      <c r="V7" s="3" t="s">
        <v>38</v>
      </c>
      <c r="W7" s="3" t="s">
        <v>37</v>
      </c>
      <c r="X7" s="6" t="s">
        <v>38</v>
      </c>
      <c r="Y7" s="11" t="s">
        <v>37</v>
      </c>
      <c r="Z7" s="12" t="s">
        <v>38</v>
      </c>
      <c r="AA7" s="12" t="s">
        <v>37</v>
      </c>
      <c r="AB7" s="12" t="s">
        <v>38</v>
      </c>
      <c r="AC7" s="12" t="s">
        <v>37</v>
      </c>
      <c r="AD7" s="12" t="s">
        <v>38</v>
      </c>
      <c r="AE7" s="12" t="s">
        <v>37</v>
      </c>
      <c r="AF7" s="12" t="s">
        <v>38</v>
      </c>
      <c r="AG7" s="12" t="s">
        <v>37</v>
      </c>
      <c r="AH7" s="12" t="s">
        <v>38</v>
      </c>
      <c r="AI7" s="12" t="s">
        <v>37</v>
      </c>
      <c r="AJ7" s="13" t="s">
        <v>38</v>
      </c>
      <c r="AK7" s="9" t="s">
        <v>37</v>
      </c>
      <c r="AL7" s="10" t="s">
        <v>38</v>
      </c>
      <c r="AM7" s="14" t="s">
        <v>37</v>
      </c>
      <c r="AN7" s="15" t="s">
        <v>38</v>
      </c>
      <c r="AO7" s="27"/>
      <c r="AP7" s="11" t="s">
        <v>37</v>
      </c>
      <c r="AQ7" s="13" t="s">
        <v>38</v>
      </c>
      <c r="AR7" s="16" t="s">
        <v>37</v>
      </c>
      <c r="AS7" s="17" t="s">
        <v>38</v>
      </c>
      <c r="AT7" s="17" t="s">
        <v>37</v>
      </c>
      <c r="AU7" s="17" t="s">
        <v>38</v>
      </c>
      <c r="AV7" s="17" t="s">
        <v>37</v>
      </c>
      <c r="AW7" s="17" t="s">
        <v>38</v>
      </c>
      <c r="AX7" s="17" t="s">
        <v>37</v>
      </c>
      <c r="AY7" s="18" t="s">
        <v>38</v>
      </c>
      <c r="AZ7" s="22" t="s">
        <v>37</v>
      </c>
      <c r="BA7" s="19" t="s">
        <v>38</v>
      </c>
      <c r="BB7" s="19" t="s">
        <v>37</v>
      </c>
      <c r="BC7" s="19" t="s">
        <v>38</v>
      </c>
      <c r="BD7" s="19" t="s">
        <v>37</v>
      </c>
      <c r="BE7" s="19" t="s">
        <v>38</v>
      </c>
      <c r="BF7" s="19" t="s">
        <v>37</v>
      </c>
      <c r="BG7" s="23" t="s">
        <v>38</v>
      </c>
      <c r="BH7" s="20" t="s">
        <v>37</v>
      </c>
      <c r="BI7" s="21" t="s">
        <v>38</v>
      </c>
    </row>
    <row r="8" spans="1:61" x14ac:dyDescent="0.25">
      <c r="A8" s="51">
        <v>1</v>
      </c>
      <c r="B8" s="52" t="s">
        <v>39</v>
      </c>
      <c r="C8" s="53">
        <v>2885</v>
      </c>
      <c r="D8" s="54">
        <v>4970.1099999999997</v>
      </c>
      <c r="E8" s="54">
        <v>1146</v>
      </c>
      <c r="F8" s="54">
        <v>3375.87</v>
      </c>
      <c r="G8" s="54">
        <v>112</v>
      </c>
      <c r="H8" s="54">
        <v>186.64</v>
      </c>
      <c r="I8" s="54">
        <v>168</v>
      </c>
      <c r="J8" s="54">
        <v>750.56</v>
      </c>
      <c r="K8" s="73">
        <f>C8+E8+G8+I8</f>
        <v>4311</v>
      </c>
      <c r="L8" s="74">
        <f>D8+F8+H8+J8</f>
        <v>9283.1799999999985</v>
      </c>
      <c r="M8" s="53">
        <v>704</v>
      </c>
      <c r="N8" s="54">
        <v>4671.28</v>
      </c>
      <c r="O8" s="54">
        <v>12237</v>
      </c>
      <c r="P8" s="54">
        <v>16566.580000000002</v>
      </c>
      <c r="Q8" s="54">
        <v>176</v>
      </c>
      <c r="R8" s="54">
        <v>4754.75</v>
      </c>
      <c r="S8" s="54">
        <v>74</v>
      </c>
      <c r="T8" s="54">
        <v>356.69</v>
      </c>
      <c r="U8" s="54">
        <v>3049</v>
      </c>
      <c r="V8" s="54">
        <v>2729.68</v>
      </c>
      <c r="W8" s="65">
        <f>M8+O8+Q8+S8+U8</f>
        <v>16240</v>
      </c>
      <c r="X8" s="66">
        <f>N8+P8+R8+T8+V8</f>
        <v>29078.98</v>
      </c>
      <c r="Y8" s="53">
        <v>32</v>
      </c>
      <c r="Z8" s="54">
        <v>435.78</v>
      </c>
      <c r="AA8" s="54">
        <v>493</v>
      </c>
      <c r="AB8" s="54">
        <v>1349.77</v>
      </c>
      <c r="AC8" s="54">
        <v>1455</v>
      </c>
      <c r="AD8" s="54">
        <v>11514.86</v>
      </c>
      <c r="AE8" s="54">
        <v>63</v>
      </c>
      <c r="AF8" s="54">
        <v>87.09</v>
      </c>
      <c r="AG8" s="54">
        <v>51</v>
      </c>
      <c r="AH8" s="54">
        <v>84.03</v>
      </c>
      <c r="AI8" s="54">
        <v>1335</v>
      </c>
      <c r="AJ8" s="55">
        <v>3143.93</v>
      </c>
      <c r="AK8" s="57">
        <f>K8+W8+Y8+AA8+AC8+AE8+AG8+AI8</f>
        <v>23980</v>
      </c>
      <c r="AL8" s="58">
        <f>L8+X8+Z8+AB8+AD8+AF8+AH8+AJ8</f>
        <v>54977.619999999988</v>
      </c>
      <c r="AM8" s="53">
        <v>11924</v>
      </c>
      <c r="AN8" s="55">
        <v>4708.97</v>
      </c>
      <c r="AO8" s="28"/>
      <c r="AP8" s="53">
        <v>11</v>
      </c>
      <c r="AQ8" s="55">
        <v>157.11000000000001</v>
      </c>
      <c r="AR8" s="53">
        <v>52</v>
      </c>
      <c r="AS8" s="54">
        <v>153.52000000000001</v>
      </c>
      <c r="AT8" s="54">
        <v>21</v>
      </c>
      <c r="AU8" s="54">
        <v>80.25</v>
      </c>
      <c r="AV8" s="54">
        <v>195</v>
      </c>
      <c r="AW8" s="54">
        <v>478.08</v>
      </c>
      <c r="AX8" s="82">
        <f>AR8+AT8+AV8</f>
        <v>268</v>
      </c>
      <c r="AY8" s="83">
        <f>AS8+AU8+AW8</f>
        <v>711.85</v>
      </c>
      <c r="AZ8" s="53">
        <v>255</v>
      </c>
      <c r="BA8" s="54">
        <v>898.2</v>
      </c>
      <c r="BB8" s="54">
        <v>64</v>
      </c>
      <c r="BC8" s="54">
        <v>1729.32</v>
      </c>
      <c r="BD8" s="54">
        <v>189</v>
      </c>
      <c r="BE8" s="54">
        <v>729.12</v>
      </c>
      <c r="BF8" s="54">
        <v>425</v>
      </c>
      <c r="BG8" s="55">
        <v>1259</v>
      </c>
      <c r="BH8" s="90">
        <f>AP8+AX8+AZ8+BB8+BD8+BF8</f>
        <v>1212</v>
      </c>
      <c r="BI8" s="91">
        <f>AQ8+AY8+BA8+BC8+BE8+BG8</f>
        <v>5484.6</v>
      </c>
    </row>
    <row r="9" spans="1:61" x14ac:dyDescent="0.25">
      <c r="A9" s="34">
        <v>2</v>
      </c>
      <c r="B9" s="35" t="s">
        <v>40</v>
      </c>
      <c r="C9" s="37">
        <v>1882</v>
      </c>
      <c r="D9" s="33">
        <v>3418</v>
      </c>
      <c r="E9" s="33">
        <v>516</v>
      </c>
      <c r="F9" s="33">
        <v>2256.3200000000002</v>
      </c>
      <c r="G9" s="33">
        <v>58</v>
      </c>
      <c r="H9" s="33">
        <v>142.18</v>
      </c>
      <c r="I9" s="33">
        <v>122</v>
      </c>
      <c r="J9" s="33">
        <v>697.45</v>
      </c>
      <c r="K9" s="75">
        <f t="shared" ref="K9:L29" si="0">C9+E9+G9+I9</f>
        <v>2578</v>
      </c>
      <c r="L9" s="76">
        <f t="shared" si="0"/>
        <v>6513.95</v>
      </c>
      <c r="M9" s="37">
        <v>510</v>
      </c>
      <c r="N9" s="33">
        <v>2931.37</v>
      </c>
      <c r="O9" s="33">
        <v>1928</v>
      </c>
      <c r="P9" s="33">
        <v>5514.73</v>
      </c>
      <c r="Q9" s="33">
        <v>178</v>
      </c>
      <c r="R9" s="33">
        <v>4596.21</v>
      </c>
      <c r="S9" s="33">
        <v>40</v>
      </c>
      <c r="T9" s="33">
        <v>345.4</v>
      </c>
      <c r="U9" s="33">
        <v>1320</v>
      </c>
      <c r="V9" s="33">
        <v>1546.27</v>
      </c>
      <c r="W9" s="67">
        <f t="shared" ref="W9:X29" si="1">M9+O9+Q9+S9+U9</f>
        <v>3976</v>
      </c>
      <c r="X9" s="68">
        <f t="shared" si="1"/>
        <v>14933.979999999998</v>
      </c>
      <c r="Y9" s="37">
        <v>90</v>
      </c>
      <c r="Z9" s="33">
        <v>1417.81</v>
      </c>
      <c r="AA9" s="33">
        <v>278</v>
      </c>
      <c r="AB9" s="33">
        <v>788.03</v>
      </c>
      <c r="AC9" s="33">
        <v>777</v>
      </c>
      <c r="AD9" s="33">
        <v>7314.37</v>
      </c>
      <c r="AE9" s="33">
        <v>24</v>
      </c>
      <c r="AF9" s="33">
        <v>53.79</v>
      </c>
      <c r="AG9" s="33">
        <v>18</v>
      </c>
      <c r="AH9" s="33">
        <v>24.48</v>
      </c>
      <c r="AI9" s="33">
        <v>1141</v>
      </c>
      <c r="AJ9" s="36">
        <v>3101.78</v>
      </c>
      <c r="AK9" s="59">
        <f t="shared" ref="AK9:AL29" si="2">K9+W9+Y9+AA9+AC9+AE9+AG9+AI9</f>
        <v>8882</v>
      </c>
      <c r="AL9" s="60">
        <f t="shared" si="2"/>
        <v>34148.189999999995</v>
      </c>
      <c r="AM9" s="37">
        <v>15526</v>
      </c>
      <c r="AN9" s="36">
        <v>3035.9</v>
      </c>
      <c r="AO9" s="28"/>
      <c r="AP9" s="37">
        <v>2</v>
      </c>
      <c r="AQ9" s="36">
        <v>59.63</v>
      </c>
      <c r="AR9" s="37">
        <v>47</v>
      </c>
      <c r="AS9" s="33">
        <v>180.58</v>
      </c>
      <c r="AT9" s="33">
        <v>55</v>
      </c>
      <c r="AU9" s="33">
        <v>207.72</v>
      </c>
      <c r="AV9" s="33">
        <v>78</v>
      </c>
      <c r="AW9" s="33">
        <v>281.3</v>
      </c>
      <c r="AX9" s="84">
        <f t="shared" ref="AX9:AY49" si="3">AR9+AT9+AV9</f>
        <v>180</v>
      </c>
      <c r="AY9" s="85">
        <f t="shared" si="3"/>
        <v>669.6</v>
      </c>
      <c r="AZ9" s="37">
        <v>76</v>
      </c>
      <c r="BA9" s="33">
        <v>331.84</v>
      </c>
      <c r="BB9" s="33">
        <v>66</v>
      </c>
      <c r="BC9" s="33">
        <v>730.19</v>
      </c>
      <c r="BD9" s="33">
        <v>142</v>
      </c>
      <c r="BE9" s="33">
        <v>547.36</v>
      </c>
      <c r="BF9" s="33">
        <v>316</v>
      </c>
      <c r="BG9" s="36">
        <v>1169.67</v>
      </c>
      <c r="BH9" s="92">
        <f t="shared" ref="BH9:BI49" si="4">AP9+AX9+AZ9+BB9+BD9+BF9</f>
        <v>782</v>
      </c>
      <c r="BI9" s="93">
        <f t="shared" si="4"/>
        <v>3508.29</v>
      </c>
    </row>
    <row r="10" spans="1:61" x14ac:dyDescent="0.25">
      <c r="A10" s="34">
        <v>3</v>
      </c>
      <c r="B10" s="35" t="s">
        <v>41</v>
      </c>
      <c r="C10" s="37">
        <v>317696</v>
      </c>
      <c r="D10" s="33">
        <v>557588.57999999996</v>
      </c>
      <c r="E10" s="33">
        <v>120769</v>
      </c>
      <c r="F10" s="33">
        <v>236187.63</v>
      </c>
      <c r="G10" s="33">
        <v>9840</v>
      </c>
      <c r="H10" s="33">
        <v>43369.07</v>
      </c>
      <c r="I10" s="33">
        <v>9336</v>
      </c>
      <c r="J10" s="33">
        <v>35206.49</v>
      </c>
      <c r="K10" s="75">
        <f t="shared" si="0"/>
        <v>457641</v>
      </c>
      <c r="L10" s="76">
        <f t="shared" si="0"/>
        <v>872351.7699999999</v>
      </c>
      <c r="M10" s="37">
        <v>14588</v>
      </c>
      <c r="N10" s="33">
        <v>94226.55</v>
      </c>
      <c r="O10" s="33">
        <v>21840</v>
      </c>
      <c r="P10" s="33">
        <v>117699.08</v>
      </c>
      <c r="Q10" s="33">
        <v>8072</v>
      </c>
      <c r="R10" s="33">
        <v>89411.94</v>
      </c>
      <c r="S10" s="33">
        <v>2573</v>
      </c>
      <c r="T10" s="33">
        <v>7175.72</v>
      </c>
      <c r="U10" s="33">
        <v>41120</v>
      </c>
      <c r="V10" s="33">
        <v>52383.38</v>
      </c>
      <c r="W10" s="67">
        <f t="shared" si="1"/>
        <v>88193</v>
      </c>
      <c r="X10" s="68">
        <f t="shared" si="1"/>
        <v>360896.67</v>
      </c>
      <c r="Y10" s="37">
        <v>918</v>
      </c>
      <c r="Z10" s="33">
        <v>20774.23</v>
      </c>
      <c r="AA10" s="33">
        <v>6087</v>
      </c>
      <c r="AB10" s="33">
        <v>21175.56</v>
      </c>
      <c r="AC10" s="33">
        <v>12806</v>
      </c>
      <c r="AD10" s="33">
        <v>147014.70000000001</v>
      </c>
      <c r="AE10" s="33">
        <v>1772</v>
      </c>
      <c r="AF10" s="33">
        <v>6218.69</v>
      </c>
      <c r="AG10" s="33">
        <v>1939</v>
      </c>
      <c r="AH10" s="33">
        <v>4707.71</v>
      </c>
      <c r="AI10" s="33">
        <v>27658</v>
      </c>
      <c r="AJ10" s="36">
        <v>54931.360000000001</v>
      </c>
      <c r="AK10" s="59">
        <f t="shared" si="2"/>
        <v>597014</v>
      </c>
      <c r="AL10" s="60">
        <f t="shared" si="2"/>
        <v>1488070.69</v>
      </c>
      <c r="AM10" s="37">
        <v>397349</v>
      </c>
      <c r="AN10" s="36">
        <v>140879.49</v>
      </c>
      <c r="AO10" s="29"/>
      <c r="AP10" s="37">
        <v>299</v>
      </c>
      <c r="AQ10" s="36">
        <v>1531.23</v>
      </c>
      <c r="AR10" s="37">
        <v>2012</v>
      </c>
      <c r="AS10" s="33">
        <v>12145.47</v>
      </c>
      <c r="AT10" s="33">
        <v>1423</v>
      </c>
      <c r="AU10" s="33">
        <v>14242.35</v>
      </c>
      <c r="AV10" s="33">
        <v>2147</v>
      </c>
      <c r="AW10" s="33">
        <v>16982.62</v>
      </c>
      <c r="AX10" s="84">
        <f t="shared" si="3"/>
        <v>5582</v>
      </c>
      <c r="AY10" s="85">
        <f t="shared" si="3"/>
        <v>43370.44</v>
      </c>
      <c r="AZ10" s="37">
        <v>6991</v>
      </c>
      <c r="BA10" s="33">
        <v>17273.689999999999</v>
      </c>
      <c r="BB10" s="33">
        <v>2209</v>
      </c>
      <c r="BC10" s="33">
        <v>19877.25</v>
      </c>
      <c r="BD10" s="33">
        <v>3624</v>
      </c>
      <c r="BE10" s="33">
        <v>14603.46</v>
      </c>
      <c r="BF10" s="33">
        <v>8777</v>
      </c>
      <c r="BG10" s="36">
        <v>37452.370000000003</v>
      </c>
      <c r="BH10" s="92">
        <f t="shared" si="4"/>
        <v>27482</v>
      </c>
      <c r="BI10" s="93">
        <f t="shared" si="4"/>
        <v>134108.44</v>
      </c>
    </row>
    <row r="11" spans="1:61" x14ac:dyDescent="0.25">
      <c r="A11" s="34">
        <v>4</v>
      </c>
      <c r="B11" s="35" t="s">
        <v>42</v>
      </c>
      <c r="C11" s="37">
        <v>113033</v>
      </c>
      <c r="D11" s="33">
        <v>177145.38</v>
      </c>
      <c r="E11" s="33">
        <v>31631</v>
      </c>
      <c r="F11" s="33">
        <v>68746.39</v>
      </c>
      <c r="G11" s="33">
        <v>5192</v>
      </c>
      <c r="H11" s="33">
        <v>20756.93</v>
      </c>
      <c r="I11" s="33">
        <v>4872</v>
      </c>
      <c r="J11" s="33">
        <v>17799.04</v>
      </c>
      <c r="K11" s="75">
        <f t="shared" si="0"/>
        <v>154728</v>
      </c>
      <c r="L11" s="76">
        <f t="shared" si="0"/>
        <v>284447.74</v>
      </c>
      <c r="M11" s="37">
        <v>16431</v>
      </c>
      <c r="N11" s="33">
        <v>47062.75</v>
      </c>
      <c r="O11" s="33">
        <v>22696</v>
      </c>
      <c r="P11" s="33">
        <v>69859.77</v>
      </c>
      <c r="Q11" s="33">
        <v>2941</v>
      </c>
      <c r="R11" s="33">
        <v>59263.19</v>
      </c>
      <c r="S11" s="33">
        <v>909</v>
      </c>
      <c r="T11" s="33">
        <v>5768.82</v>
      </c>
      <c r="U11" s="33">
        <v>28119</v>
      </c>
      <c r="V11" s="33">
        <v>23757.5</v>
      </c>
      <c r="W11" s="67">
        <f t="shared" si="1"/>
        <v>71096</v>
      </c>
      <c r="X11" s="68">
        <f t="shared" si="1"/>
        <v>205712.03000000003</v>
      </c>
      <c r="Y11" s="37">
        <v>186</v>
      </c>
      <c r="Z11" s="33">
        <v>6522.93</v>
      </c>
      <c r="AA11" s="33">
        <v>2931</v>
      </c>
      <c r="AB11" s="33">
        <v>9565.58</v>
      </c>
      <c r="AC11" s="33">
        <v>5959</v>
      </c>
      <c r="AD11" s="33">
        <v>48079.26</v>
      </c>
      <c r="AE11" s="33">
        <v>375</v>
      </c>
      <c r="AF11" s="33">
        <v>1144.69</v>
      </c>
      <c r="AG11" s="33">
        <v>589</v>
      </c>
      <c r="AH11" s="33">
        <v>1636.1</v>
      </c>
      <c r="AI11" s="33">
        <v>10629</v>
      </c>
      <c r="AJ11" s="36">
        <v>24792.06</v>
      </c>
      <c r="AK11" s="59">
        <f t="shared" si="2"/>
        <v>246493</v>
      </c>
      <c r="AL11" s="60">
        <f t="shared" si="2"/>
        <v>581900.39</v>
      </c>
      <c r="AM11" s="37">
        <v>327665</v>
      </c>
      <c r="AN11" s="36">
        <v>75757.509999999995</v>
      </c>
      <c r="AO11" s="29"/>
      <c r="AP11" s="37">
        <v>123</v>
      </c>
      <c r="AQ11" s="36">
        <v>217.54</v>
      </c>
      <c r="AR11" s="37">
        <v>605</v>
      </c>
      <c r="AS11" s="33">
        <v>3832.89</v>
      </c>
      <c r="AT11" s="33">
        <v>275</v>
      </c>
      <c r="AU11" s="33">
        <v>3683.06</v>
      </c>
      <c r="AV11" s="33">
        <v>393</v>
      </c>
      <c r="AW11" s="33">
        <v>5486.28</v>
      </c>
      <c r="AX11" s="84">
        <f t="shared" si="3"/>
        <v>1273</v>
      </c>
      <c r="AY11" s="85">
        <f t="shared" si="3"/>
        <v>13002.23</v>
      </c>
      <c r="AZ11" s="37">
        <v>2725</v>
      </c>
      <c r="BA11" s="33">
        <v>5256.77</v>
      </c>
      <c r="BB11" s="33">
        <v>415</v>
      </c>
      <c r="BC11" s="33">
        <v>3707.91</v>
      </c>
      <c r="BD11" s="33">
        <v>1211</v>
      </c>
      <c r="BE11" s="33">
        <v>4128</v>
      </c>
      <c r="BF11" s="33">
        <v>7374</v>
      </c>
      <c r="BG11" s="36">
        <v>14243.56</v>
      </c>
      <c r="BH11" s="92">
        <f t="shared" si="4"/>
        <v>13121</v>
      </c>
      <c r="BI11" s="93">
        <f t="shared" si="4"/>
        <v>40556.01</v>
      </c>
    </row>
    <row r="12" spans="1:61" x14ac:dyDescent="0.25">
      <c r="A12" s="34">
        <v>5</v>
      </c>
      <c r="B12" s="35" t="s">
        <v>43</v>
      </c>
      <c r="C12" s="37">
        <v>4838</v>
      </c>
      <c r="D12" s="33">
        <v>10987.77</v>
      </c>
      <c r="E12" s="33">
        <v>2761</v>
      </c>
      <c r="F12" s="33">
        <v>4922.26</v>
      </c>
      <c r="G12" s="33">
        <v>531</v>
      </c>
      <c r="H12" s="33">
        <v>3640.46</v>
      </c>
      <c r="I12" s="33">
        <v>324</v>
      </c>
      <c r="J12" s="33">
        <v>1114.1500000000001</v>
      </c>
      <c r="K12" s="75">
        <f t="shared" si="0"/>
        <v>8454</v>
      </c>
      <c r="L12" s="76">
        <f t="shared" si="0"/>
        <v>20664.640000000003</v>
      </c>
      <c r="M12" s="37">
        <v>897</v>
      </c>
      <c r="N12" s="33">
        <v>5767.1</v>
      </c>
      <c r="O12" s="33">
        <v>1047</v>
      </c>
      <c r="P12" s="33">
        <v>6618.51</v>
      </c>
      <c r="Q12" s="33">
        <v>275</v>
      </c>
      <c r="R12" s="33">
        <v>5559.57</v>
      </c>
      <c r="S12" s="33">
        <v>139</v>
      </c>
      <c r="T12" s="33">
        <v>1243.0999999999999</v>
      </c>
      <c r="U12" s="33">
        <v>2999</v>
      </c>
      <c r="V12" s="33">
        <v>2206.23</v>
      </c>
      <c r="W12" s="67">
        <f t="shared" si="1"/>
        <v>5357</v>
      </c>
      <c r="X12" s="68">
        <f t="shared" si="1"/>
        <v>21394.51</v>
      </c>
      <c r="Y12" s="37">
        <v>30</v>
      </c>
      <c r="Z12" s="33">
        <v>1295.29</v>
      </c>
      <c r="AA12" s="33">
        <v>442</v>
      </c>
      <c r="AB12" s="33">
        <v>1061.57</v>
      </c>
      <c r="AC12" s="33">
        <v>1026</v>
      </c>
      <c r="AD12" s="33">
        <v>9166.42</v>
      </c>
      <c r="AE12" s="33">
        <v>83</v>
      </c>
      <c r="AF12" s="33">
        <v>152.16999999999999</v>
      </c>
      <c r="AG12" s="33">
        <v>101</v>
      </c>
      <c r="AH12" s="33">
        <v>195.4</v>
      </c>
      <c r="AI12" s="33">
        <v>1164</v>
      </c>
      <c r="AJ12" s="36">
        <v>2561.19</v>
      </c>
      <c r="AK12" s="59">
        <f t="shared" si="2"/>
        <v>16657</v>
      </c>
      <c r="AL12" s="60">
        <f t="shared" si="2"/>
        <v>56491.19</v>
      </c>
      <c r="AM12" s="37">
        <v>1742</v>
      </c>
      <c r="AN12" s="36">
        <v>6163.29</v>
      </c>
      <c r="AO12" s="29"/>
      <c r="AP12" s="37">
        <v>5</v>
      </c>
      <c r="AQ12" s="36">
        <v>602.63</v>
      </c>
      <c r="AR12" s="37">
        <v>71</v>
      </c>
      <c r="AS12" s="33">
        <v>1745.58</v>
      </c>
      <c r="AT12" s="33">
        <v>77</v>
      </c>
      <c r="AU12" s="33">
        <v>1983.99</v>
      </c>
      <c r="AV12" s="33">
        <v>131</v>
      </c>
      <c r="AW12" s="33">
        <v>2541.9899999999998</v>
      </c>
      <c r="AX12" s="84">
        <f t="shared" si="3"/>
        <v>279</v>
      </c>
      <c r="AY12" s="85">
        <f t="shared" si="3"/>
        <v>6271.5599999999995</v>
      </c>
      <c r="AZ12" s="37">
        <v>143</v>
      </c>
      <c r="BA12" s="33">
        <v>635.86</v>
      </c>
      <c r="BB12" s="33">
        <v>140</v>
      </c>
      <c r="BC12" s="33">
        <v>1611.81</v>
      </c>
      <c r="BD12" s="33">
        <v>264</v>
      </c>
      <c r="BE12" s="33">
        <v>1109.18</v>
      </c>
      <c r="BF12" s="33">
        <v>616</v>
      </c>
      <c r="BG12" s="36">
        <v>2661.49</v>
      </c>
      <c r="BH12" s="92">
        <f t="shared" si="4"/>
        <v>1447</v>
      </c>
      <c r="BI12" s="93">
        <f t="shared" si="4"/>
        <v>12892.529999999999</v>
      </c>
    </row>
    <row r="13" spans="1:61" x14ac:dyDescent="0.25">
      <c r="A13" s="34">
        <v>6</v>
      </c>
      <c r="B13" s="35" t="s">
        <v>44</v>
      </c>
      <c r="C13" s="37">
        <v>10311</v>
      </c>
      <c r="D13" s="33">
        <v>19794.060000000001</v>
      </c>
      <c r="E13" s="33">
        <v>3501</v>
      </c>
      <c r="F13" s="33">
        <v>9857.52</v>
      </c>
      <c r="G13" s="33">
        <v>402</v>
      </c>
      <c r="H13" s="33">
        <v>2569.9</v>
      </c>
      <c r="I13" s="33">
        <v>1571</v>
      </c>
      <c r="J13" s="33">
        <v>2113.65</v>
      </c>
      <c r="K13" s="75">
        <f t="shared" si="0"/>
        <v>15785</v>
      </c>
      <c r="L13" s="76">
        <f t="shared" si="0"/>
        <v>34335.130000000005</v>
      </c>
      <c r="M13" s="37">
        <v>2297</v>
      </c>
      <c r="N13" s="33">
        <v>13172.29</v>
      </c>
      <c r="O13" s="33">
        <v>2314</v>
      </c>
      <c r="P13" s="33">
        <v>14816.8</v>
      </c>
      <c r="Q13" s="33">
        <v>485</v>
      </c>
      <c r="R13" s="33">
        <v>13178.95</v>
      </c>
      <c r="S13" s="33">
        <v>199</v>
      </c>
      <c r="T13" s="33">
        <v>1859.77</v>
      </c>
      <c r="U13" s="33">
        <v>7693</v>
      </c>
      <c r="V13" s="33">
        <v>4957.74</v>
      </c>
      <c r="W13" s="67">
        <f t="shared" si="1"/>
        <v>12988</v>
      </c>
      <c r="X13" s="68">
        <f t="shared" si="1"/>
        <v>47985.549999999996</v>
      </c>
      <c r="Y13" s="37">
        <v>106</v>
      </c>
      <c r="Z13" s="33">
        <v>3130.44</v>
      </c>
      <c r="AA13" s="33">
        <v>659</v>
      </c>
      <c r="AB13" s="33">
        <v>2002.98</v>
      </c>
      <c r="AC13" s="33">
        <v>1478</v>
      </c>
      <c r="AD13" s="33">
        <v>14043.35</v>
      </c>
      <c r="AE13" s="33">
        <v>122</v>
      </c>
      <c r="AF13" s="33">
        <v>251.67</v>
      </c>
      <c r="AG13" s="33">
        <v>123</v>
      </c>
      <c r="AH13" s="33">
        <v>258.83999999999997</v>
      </c>
      <c r="AI13" s="33">
        <v>4791</v>
      </c>
      <c r="AJ13" s="36">
        <v>7932.81</v>
      </c>
      <c r="AK13" s="59">
        <f t="shared" si="2"/>
        <v>36052</v>
      </c>
      <c r="AL13" s="60">
        <f t="shared" si="2"/>
        <v>109940.76999999999</v>
      </c>
      <c r="AM13" s="37">
        <v>162717</v>
      </c>
      <c r="AN13" s="36">
        <v>14482.47</v>
      </c>
      <c r="AO13" s="29"/>
      <c r="AP13" s="37">
        <v>18</v>
      </c>
      <c r="AQ13" s="36">
        <v>52.59</v>
      </c>
      <c r="AR13" s="37">
        <v>63</v>
      </c>
      <c r="AS13" s="33">
        <v>164.46</v>
      </c>
      <c r="AT13" s="33">
        <v>1</v>
      </c>
      <c r="AU13" s="33">
        <v>75.489999999999995</v>
      </c>
      <c r="AV13" s="33">
        <v>21</v>
      </c>
      <c r="AW13" s="33">
        <v>60.14</v>
      </c>
      <c r="AX13" s="84">
        <f t="shared" si="3"/>
        <v>85</v>
      </c>
      <c r="AY13" s="85">
        <f t="shared" si="3"/>
        <v>300.08999999999997</v>
      </c>
      <c r="AZ13" s="37">
        <v>420</v>
      </c>
      <c r="BA13" s="33">
        <v>1222.97</v>
      </c>
      <c r="BB13" s="33">
        <v>135</v>
      </c>
      <c r="BC13" s="33">
        <v>2639.85</v>
      </c>
      <c r="BD13" s="33">
        <v>461</v>
      </c>
      <c r="BE13" s="33">
        <v>1674.06</v>
      </c>
      <c r="BF13" s="33">
        <v>503</v>
      </c>
      <c r="BG13" s="36">
        <v>2230.08</v>
      </c>
      <c r="BH13" s="92">
        <f t="shared" si="4"/>
        <v>1622</v>
      </c>
      <c r="BI13" s="93">
        <f t="shared" si="4"/>
        <v>8119.6399999999994</v>
      </c>
    </row>
    <row r="14" spans="1:61" x14ac:dyDescent="0.25">
      <c r="A14" s="34">
        <v>7</v>
      </c>
      <c r="B14" s="35" t="s">
        <v>45</v>
      </c>
      <c r="C14" s="37">
        <v>72019</v>
      </c>
      <c r="D14" s="33">
        <v>112627.19</v>
      </c>
      <c r="E14" s="33">
        <v>26025</v>
      </c>
      <c r="F14" s="33">
        <v>43166.33</v>
      </c>
      <c r="G14" s="33">
        <v>2543</v>
      </c>
      <c r="H14" s="33">
        <v>6526.09</v>
      </c>
      <c r="I14" s="33">
        <v>1655</v>
      </c>
      <c r="J14" s="33">
        <v>4917.4399999999996</v>
      </c>
      <c r="K14" s="75">
        <f t="shared" si="0"/>
        <v>102242</v>
      </c>
      <c r="L14" s="76">
        <f t="shared" si="0"/>
        <v>167237.05000000002</v>
      </c>
      <c r="M14" s="37">
        <v>5776</v>
      </c>
      <c r="N14" s="33">
        <v>29389.599999999999</v>
      </c>
      <c r="O14" s="33">
        <v>12873</v>
      </c>
      <c r="P14" s="33">
        <v>50710.76</v>
      </c>
      <c r="Q14" s="33">
        <v>2305</v>
      </c>
      <c r="R14" s="33">
        <v>42441.95</v>
      </c>
      <c r="S14" s="33">
        <v>915</v>
      </c>
      <c r="T14" s="33">
        <v>3029.87</v>
      </c>
      <c r="U14" s="33">
        <v>21369</v>
      </c>
      <c r="V14" s="33">
        <v>15308.58</v>
      </c>
      <c r="W14" s="67">
        <f t="shared" si="1"/>
        <v>43238</v>
      </c>
      <c r="X14" s="68">
        <f t="shared" si="1"/>
        <v>140880.75999999998</v>
      </c>
      <c r="Y14" s="37">
        <v>206</v>
      </c>
      <c r="Z14" s="33">
        <v>5341.87</v>
      </c>
      <c r="AA14" s="33">
        <v>2125</v>
      </c>
      <c r="AB14" s="33">
        <v>7568.26</v>
      </c>
      <c r="AC14" s="33">
        <v>4540</v>
      </c>
      <c r="AD14" s="33">
        <v>33043.24</v>
      </c>
      <c r="AE14" s="33">
        <v>491</v>
      </c>
      <c r="AF14" s="33">
        <v>1387.58</v>
      </c>
      <c r="AG14" s="33">
        <v>491</v>
      </c>
      <c r="AH14" s="33">
        <v>1100.8399999999999</v>
      </c>
      <c r="AI14" s="33">
        <v>9185</v>
      </c>
      <c r="AJ14" s="36">
        <v>17752.240000000002</v>
      </c>
      <c r="AK14" s="59">
        <f t="shared" si="2"/>
        <v>162518</v>
      </c>
      <c r="AL14" s="60">
        <f t="shared" si="2"/>
        <v>374311.84</v>
      </c>
      <c r="AM14" s="37">
        <v>18784</v>
      </c>
      <c r="AN14" s="36">
        <v>43074.85</v>
      </c>
      <c r="AO14" s="29"/>
      <c r="AP14" s="37">
        <v>173</v>
      </c>
      <c r="AQ14" s="36">
        <v>342.2</v>
      </c>
      <c r="AR14" s="37">
        <v>664</v>
      </c>
      <c r="AS14" s="33">
        <v>2301.7600000000002</v>
      </c>
      <c r="AT14" s="33">
        <v>124</v>
      </c>
      <c r="AU14" s="33">
        <v>2284.21</v>
      </c>
      <c r="AV14" s="33">
        <v>194</v>
      </c>
      <c r="AW14" s="33">
        <v>1973.43</v>
      </c>
      <c r="AX14" s="84">
        <f t="shared" si="3"/>
        <v>982</v>
      </c>
      <c r="AY14" s="85">
        <f t="shared" si="3"/>
        <v>6559.4000000000005</v>
      </c>
      <c r="AZ14" s="37">
        <v>3779</v>
      </c>
      <c r="BA14" s="33">
        <v>7435.45</v>
      </c>
      <c r="BB14" s="33">
        <v>281</v>
      </c>
      <c r="BC14" s="33">
        <v>2770.36</v>
      </c>
      <c r="BD14" s="33">
        <v>857</v>
      </c>
      <c r="BE14" s="33">
        <v>2679.05</v>
      </c>
      <c r="BF14" s="33">
        <v>3731</v>
      </c>
      <c r="BG14" s="36">
        <v>9812.41</v>
      </c>
      <c r="BH14" s="92">
        <f t="shared" si="4"/>
        <v>9803</v>
      </c>
      <c r="BI14" s="93">
        <f t="shared" si="4"/>
        <v>29598.87</v>
      </c>
    </row>
    <row r="15" spans="1:61" x14ac:dyDescent="0.25">
      <c r="A15" s="34">
        <v>8</v>
      </c>
      <c r="B15" s="35" t="s">
        <v>46</v>
      </c>
      <c r="C15" s="37">
        <v>18745</v>
      </c>
      <c r="D15" s="33">
        <v>47977.55</v>
      </c>
      <c r="E15" s="33">
        <v>9729</v>
      </c>
      <c r="F15" s="33">
        <v>19257.34</v>
      </c>
      <c r="G15" s="33">
        <v>994</v>
      </c>
      <c r="H15" s="33">
        <v>4203.17</v>
      </c>
      <c r="I15" s="33">
        <v>677</v>
      </c>
      <c r="J15" s="33">
        <v>3192.07</v>
      </c>
      <c r="K15" s="75">
        <f t="shared" si="0"/>
        <v>30145</v>
      </c>
      <c r="L15" s="76">
        <f t="shared" si="0"/>
        <v>74630.13</v>
      </c>
      <c r="M15" s="37">
        <v>3367</v>
      </c>
      <c r="N15" s="33">
        <v>19108.54</v>
      </c>
      <c r="O15" s="33">
        <v>9756</v>
      </c>
      <c r="P15" s="33">
        <v>26250.67</v>
      </c>
      <c r="Q15" s="33">
        <v>1437</v>
      </c>
      <c r="R15" s="33">
        <v>18848.5</v>
      </c>
      <c r="S15" s="33">
        <v>546</v>
      </c>
      <c r="T15" s="33">
        <v>2697.48</v>
      </c>
      <c r="U15" s="33">
        <v>6421</v>
      </c>
      <c r="V15" s="33">
        <v>7083.43</v>
      </c>
      <c r="W15" s="67">
        <f t="shared" si="1"/>
        <v>21527</v>
      </c>
      <c r="X15" s="68">
        <f t="shared" si="1"/>
        <v>73988.62</v>
      </c>
      <c r="Y15" s="37">
        <v>116</v>
      </c>
      <c r="Z15" s="33">
        <v>3424.28</v>
      </c>
      <c r="AA15" s="33">
        <v>921</v>
      </c>
      <c r="AB15" s="33">
        <v>3230.25</v>
      </c>
      <c r="AC15" s="33">
        <v>2260</v>
      </c>
      <c r="AD15" s="33">
        <v>19905.59</v>
      </c>
      <c r="AE15" s="33">
        <v>192</v>
      </c>
      <c r="AF15" s="33">
        <v>487.86</v>
      </c>
      <c r="AG15" s="33">
        <v>395</v>
      </c>
      <c r="AH15" s="33">
        <v>721.55</v>
      </c>
      <c r="AI15" s="33">
        <v>4969</v>
      </c>
      <c r="AJ15" s="36">
        <v>8416.69</v>
      </c>
      <c r="AK15" s="59">
        <f t="shared" si="2"/>
        <v>60525</v>
      </c>
      <c r="AL15" s="60">
        <f t="shared" si="2"/>
        <v>184804.96999999997</v>
      </c>
      <c r="AM15" s="37">
        <v>5199</v>
      </c>
      <c r="AN15" s="36">
        <v>25351.759999999998</v>
      </c>
      <c r="AO15" s="29"/>
      <c r="AP15" s="37">
        <v>80</v>
      </c>
      <c r="AQ15" s="36">
        <v>217.28</v>
      </c>
      <c r="AR15" s="37">
        <v>429</v>
      </c>
      <c r="AS15" s="33">
        <v>2116.7199999999998</v>
      </c>
      <c r="AT15" s="33">
        <v>224</v>
      </c>
      <c r="AU15" s="33">
        <v>1336.29</v>
      </c>
      <c r="AV15" s="33">
        <v>285</v>
      </c>
      <c r="AW15" s="33">
        <v>1816.49</v>
      </c>
      <c r="AX15" s="84">
        <f t="shared" si="3"/>
        <v>938</v>
      </c>
      <c r="AY15" s="85">
        <f t="shared" si="3"/>
        <v>5269.5</v>
      </c>
      <c r="AZ15" s="37">
        <v>1809</v>
      </c>
      <c r="BA15" s="33">
        <v>4479.09</v>
      </c>
      <c r="BB15" s="33">
        <v>253</v>
      </c>
      <c r="BC15" s="33">
        <v>2416.13</v>
      </c>
      <c r="BD15" s="33">
        <v>680</v>
      </c>
      <c r="BE15" s="33">
        <v>2441.1</v>
      </c>
      <c r="BF15" s="33">
        <v>791</v>
      </c>
      <c r="BG15" s="36">
        <v>3492.9</v>
      </c>
      <c r="BH15" s="92">
        <f t="shared" si="4"/>
        <v>4551</v>
      </c>
      <c r="BI15" s="93">
        <f t="shared" si="4"/>
        <v>18316</v>
      </c>
    </row>
    <row r="16" spans="1:61" x14ac:dyDescent="0.25">
      <c r="A16" s="34">
        <v>9</v>
      </c>
      <c r="B16" s="35" t="s">
        <v>47</v>
      </c>
      <c r="C16" s="37">
        <v>378182</v>
      </c>
      <c r="D16" s="33">
        <v>505629.81</v>
      </c>
      <c r="E16" s="33">
        <v>63896</v>
      </c>
      <c r="F16" s="33">
        <v>127567.8</v>
      </c>
      <c r="G16" s="33">
        <v>10364</v>
      </c>
      <c r="H16" s="33">
        <v>34981.160000000003</v>
      </c>
      <c r="I16" s="33">
        <v>12162</v>
      </c>
      <c r="J16" s="33">
        <v>25651.47</v>
      </c>
      <c r="K16" s="75">
        <f t="shared" si="0"/>
        <v>464604</v>
      </c>
      <c r="L16" s="76">
        <f t="shared" si="0"/>
        <v>693830.24</v>
      </c>
      <c r="M16" s="37">
        <v>18344</v>
      </c>
      <c r="N16" s="33">
        <v>59445.96</v>
      </c>
      <c r="O16" s="33">
        <v>18329</v>
      </c>
      <c r="P16" s="33">
        <v>73322.42</v>
      </c>
      <c r="Q16" s="33">
        <v>3929</v>
      </c>
      <c r="R16" s="33">
        <v>53633.05</v>
      </c>
      <c r="S16" s="33">
        <v>2387</v>
      </c>
      <c r="T16" s="33">
        <v>7951.73</v>
      </c>
      <c r="U16" s="33">
        <v>13766</v>
      </c>
      <c r="V16" s="33">
        <v>27914.959999999999</v>
      </c>
      <c r="W16" s="67">
        <f t="shared" si="1"/>
        <v>56755</v>
      </c>
      <c r="X16" s="68">
        <f t="shared" si="1"/>
        <v>222268.12</v>
      </c>
      <c r="Y16" s="37">
        <v>492</v>
      </c>
      <c r="Z16" s="33">
        <v>8080.55</v>
      </c>
      <c r="AA16" s="33">
        <v>3676</v>
      </c>
      <c r="AB16" s="33">
        <v>10482.07</v>
      </c>
      <c r="AC16" s="33">
        <v>7605</v>
      </c>
      <c r="AD16" s="33">
        <v>53162.25</v>
      </c>
      <c r="AE16" s="33">
        <v>719</v>
      </c>
      <c r="AF16" s="33">
        <v>2787.18</v>
      </c>
      <c r="AG16" s="33">
        <v>1178</v>
      </c>
      <c r="AH16" s="33">
        <v>2255.3000000000002</v>
      </c>
      <c r="AI16" s="33">
        <v>22094</v>
      </c>
      <c r="AJ16" s="36">
        <v>28626.53</v>
      </c>
      <c r="AK16" s="59">
        <f t="shared" si="2"/>
        <v>557123</v>
      </c>
      <c r="AL16" s="60">
        <f t="shared" si="2"/>
        <v>1021492.2400000001</v>
      </c>
      <c r="AM16" s="37">
        <v>653070</v>
      </c>
      <c r="AN16" s="36">
        <v>97771.34</v>
      </c>
      <c r="AO16" s="29"/>
      <c r="AP16" s="37">
        <v>115</v>
      </c>
      <c r="AQ16" s="36">
        <v>2117.7600000000002</v>
      </c>
      <c r="AR16" s="37">
        <v>447</v>
      </c>
      <c r="AS16" s="33">
        <v>2484.66</v>
      </c>
      <c r="AT16" s="33">
        <v>95</v>
      </c>
      <c r="AU16" s="33">
        <v>3103.41</v>
      </c>
      <c r="AV16" s="33">
        <v>411</v>
      </c>
      <c r="AW16" s="33">
        <v>5693.02</v>
      </c>
      <c r="AX16" s="84">
        <f t="shared" si="3"/>
        <v>953</v>
      </c>
      <c r="AY16" s="85">
        <f t="shared" si="3"/>
        <v>11281.09</v>
      </c>
      <c r="AZ16" s="37">
        <v>2506</v>
      </c>
      <c r="BA16" s="33">
        <v>5813.33</v>
      </c>
      <c r="BB16" s="33">
        <v>645</v>
      </c>
      <c r="BC16" s="33">
        <v>9124.4599999999991</v>
      </c>
      <c r="BD16" s="33">
        <v>1393</v>
      </c>
      <c r="BE16" s="33">
        <v>7508.32</v>
      </c>
      <c r="BF16" s="33">
        <v>20984</v>
      </c>
      <c r="BG16" s="36">
        <v>46999.3</v>
      </c>
      <c r="BH16" s="92">
        <f t="shared" si="4"/>
        <v>26596</v>
      </c>
      <c r="BI16" s="93">
        <f t="shared" si="4"/>
        <v>82844.260000000009</v>
      </c>
    </row>
    <row r="17" spans="1:61" x14ac:dyDescent="0.25">
      <c r="A17" s="34">
        <v>10</v>
      </c>
      <c r="B17" s="35" t="s">
        <v>48</v>
      </c>
      <c r="C17" s="37">
        <v>11123</v>
      </c>
      <c r="D17" s="33">
        <v>21370.15</v>
      </c>
      <c r="E17" s="33">
        <v>10864</v>
      </c>
      <c r="F17" s="33">
        <v>17313.09</v>
      </c>
      <c r="G17" s="33">
        <v>504</v>
      </c>
      <c r="H17" s="33">
        <v>3717.35</v>
      </c>
      <c r="I17" s="33">
        <v>2385</v>
      </c>
      <c r="J17" s="33">
        <v>4271.2299999999996</v>
      </c>
      <c r="K17" s="75">
        <f t="shared" si="0"/>
        <v>24876</v>
      </c>
      <c r="L17" s="76">
        <f t="shared" si="0"/>
        <v>46671.820000000007</v>
      </c>
      <c r="M17" s="37">
        <v>3035</v>
      </c>
      <c r="N17" s="33">
        <v>15955.58</v>
      </c>
      <c r="O17" s="33">
        <v>9163</v>
      </c>
      <c r="P17" s="33">
        <v>31153.56</v>
      </c>
      <c r="Q17" s="33">
        <v>522</v>
      </c>
      <c r="R17" s="33">
        <v>28154.44</v>
      </c>
      <c r="S17" s="33">
        <v>187</v>
      </c>
      <c r="T17" s="33">
        <v>1448.28</v>
      </c>
      <c r="U17" s="33">
        <v>9532</v>
      </c>
      <c r="V17" s="33">
        <v>16031.7</v>
      </c>
      <c r="W17" s="67">
        <f t="shared" si="1"/>
        <v>22439</v>
      </c>
      <c r="X17" s="68">
        <f t="shared" si="1"/>
        <v>92743.56</v>
      </c>
      <c r="Y17" s="37">
        <v>17</v>
      </c>
      <c r="Z17" s="33">
        <v>153.99</v>
      </c>
      <c r="AA17" s="33">
        <v>492</v>
      </c>
      <c r="AB17" s="33">
        <v>1370.39</v>
      </c>
      <c r="AC17" s="33">
        <v>1467</v>
      </c>
      <c r="AD17" s="33">
        <v>12286.12</v>
      </c>
      <c r="AE17" s="33">
        <v>103</v>
      </c>
      <c r="AF17" s="33">
        <v>313.38</v>
      </c>
      <c r="AG17" s="33">
        <v>157</v>
      </c>
      <c r="AH17" s="33">
        <v>458.06</v>
      </c>
      <c r="AI17" s="33">
        <v>2490</v>
      </c>
      <c r="AJ17" s="36">
        <v>3993.51</v>
      </c>
      <c r="AK17" s="59">
        <f t="shared" si="2"/>
        <v>52041</v>
      </c>
      <c r="AL17" s="60">
        <f t="shared" si="2"/>
        <v>157990.83000000002</v>
      </c>
      <c r="AM17" s="37">
        <v>5788</v>
      </c>
      <c r="AN17" s="36">
        <v>20359.72</v>
      </c>
      <c r="AO17" s="29"/>
      <c r="AP17" s="37">
        <v>28</v>
      </c>
      <c r="AQ17" s="36">
        <v>681.59</v>
      </c>
      <c r="AR17" s="37">
        <v>344</v>
      </c>
      <c r="AS17" s="33">
        <v>2615.46</v>
      </c>
      <c r="AT17" s="33">
        <v>355</v>
      </c>
      <c r="AU17" s="33">
        <v>3887.8</v>
      </c>
      <c r="AV17" s="33">
        <v>467</v>
      </c>
      <c r="AW17" s="33">
        <v>3489.81</v>
      </c>
      <c r="AX17" s="84">
        <f t="shared" si="3"/>
        <v>1166</v>
      </c>
      <c r="AY17" s="85">
        <f t="shared" si="3"/>
        <v>9993.07</v>
      </c>
      <c r="AZ17" s="37">
        <v>693</v>
      </c>
      <c r="BA17" s="33">
        <v>1838.16</v>
      </c>
      <c r="BB17" s="33">
        <v>311</v>
      </c>
      <c r="BC17" s="33">
        <v>3339</v>
      </c>
      <c r="BD17" s="33">
        <v>399</v>
      </c>
      <c r="BE17" s="33">
        <v>1717.25</v>
      </c>
      <c r="BF17" s="33">
        <v>1081</v>
      </c>
      <c r="BG17" s="36">
        <v>5838.04</v>
      </c>
      <c r="BH17" s="92">
        <f t="shared" si="4"/>
        <v>3678</v>
      </c>
      <c r="BI17" s="93">
        <f t="shared" si="4"/>
        <v>23407.11</v>
      </c>
    </row>
    <row r="18" spans="1:61" x14ac:dyDescent="0.25">
      <c r="A18" s="34">
        <v>11</v>
      </c>
      <c r="B18" s="35" t="s">
        <v>49</v>
      </c>
      <c r="C18" s="37">
        <v>4299</v>
      </c>
      <c r="D18" s="33">
        <v>9333.8799999999992</v>
      </c>
      <c r="E18" s="33">
        <v>2372</v>
      </c>
      <c r="F18" s="33">
        <v>6329.02</v>
      </c>
      <c r="G18" s="33">
        <v>169</v>
      </c>
      <c r="H18" s="33">
        <v>518.1</v>
      </c>
      <c r="I18" s="33">
        <v>584</v>
      </c>
      <c r="J18" s="33">
        <v>1624.87</v>
      </c>
      <c r="K18" s="75">
        <f t="shared" si="0"/>
        <v>7424</v>
      </c>
      <c r="L18" s="76">
        <f t="shared" si="0"/>
        <v>17805.87</v>
      </c>
      <c r="M18" s="37">
        <v>1325</v>
      </c>
      <c r="N18" s="33">
        <v>6317.75</v>
      </c>
      <c r="O18" s="33">
        <v>4888</v>
      </c>
      <c r="P18" s="33">
        <v>13272.22</v>
      </c>
      <c r="Q18" s="33">
        <v>221</v>
      </c>
      <c r="R18" s="33">
        <v>8382.5499999999993</v>
      </c>
      <c r="S18" s="33">
        <v>101</v>
      </c>
      <c r="T18" s="33">
        <v>738.22</v>
      </c>
      <c r="U18" s="33">
        <v>818</v>
      </c>
      <c r="V18" s="33">
        <v>1971.31</v>
      </c>
      <c r="W18" s="67">
        <f t="shared" si="1"/>
        <v>7353</v>
      </c>
      <c r="X18" s="68">
        <f t="shared" si="1"/>
        <v>30682.050000000003</v>
      </c>
      <c r="Y18" s="37">
        <v>42</v>
      </c>
      <c r="Z18" s="33">
        <v>694.08</v>
      </c>
      <c r="AA18" s="33">
        <v>447</v>
      </c>
      <c r="AB18" s="33">
        <v>1529.91</v>
      </c>
      <c r="AC18" s="33">
        <v>1329</v>
      </c>
      <c r="AD18" s="33">
        <v>7965.77</v>
      </c>
      <c r="AE18" s="33">
        <v>62</v>
      </c>
      <c r="AF18" s="33">
        <v>63.1</v>
      </c>
      <c r="AG18" s="33">
        <v>45</v>
      </c>
      <c r="AH18" s="33">
        <v>94.17</v>
      </c>
      <c r="AI18" s="33">
        <v>1811</v>
      </c>
      <c r="AJ18" s="36">
        <v>3278.17</v>
      </c>
      <c r="AK18" s="59">
        <f t="shared" si="2"/>
        <v>18513</v>
      </c>
      <c r="AL18" s="60">
        <f t="shared" si="2"/>
        <v>62113.120000000003</v>
      </c>
      <c r="AM18" s="37">
        <v>2921</v>
      </c>
      <c r="AN18" s="36">
        <v>3734.88</v>
      </c>
      <c r="AO18" s="29"/>
      <c r="AP18" s="37">
        <v>4</v>
      </c>
      <c r="AQ18" s="36">
        <v>20.63</v>
      </c>
      <c r="AR18" s="37">
        <v>60</v>
      </c>
      <c r="AS18" s="33">
        <v>2114.58</v>
      </c>
      <c r="AT18" s="33">
        <v>63</v>
      </c>
      <c r="AU18" s="33">
        <v>2026.51</v>
      </c>
      <c r="AV18" s="33">
        <v>98</v>
      </c>
      <c r="AW18" s="33">
        <v>2390.8200000000002</v>
      </c>
      <c r="AX18" s="84">
        <f t="shared" si="3"/>
        <v>221</v>
      </c>
      <c r="AY18" s="85">
        <f t="shared" si="3"/>
        <v>6531.91</v>
      </c>
      <c r="AZ18" s="37">
        <v>116</v>
      </c>
      <c r="BA18" s="33">
        <v>682.65</v>
      </c>
      <c r="BB18" s="33">
        <v>79</v>
      </c>
      <c r="BC18" s="33">
        <v>1114.6199999999999</v>
      </c>
      <c r="BD18" s="33">
        <v>279</v>
      </c>
      <c r="BE18" s="33">
        <v>1153.3499999999999</v>
      </c>
      <c r="BF18" s="33">
        <v>3737</v>
      </c>
      <c r="BG18" s="36">
        <v>10441.75</v>
      </c>
      <c r="BH18" s="92">
        <f t="shared" si="4"/>
        <v>4436</v>
      </c>
      <c r="BI18" s="93">
        <f t="shared" si="4"/>
        <v>19944.91</v>
      </c>
    </row>
    <row r="19" spans="1:61" x14ac:dyDescent="0.25">
      <c r="A19" s="34">
        <v>12</v>
      </c>
      <c r="B19" s="35" t="s">
        <v>50</v>
      </c>
      <c r="C19" s="37">
        <v>10570</v>
      </c>
      <c r="D19" s="33">
        <v>16974.28</v>
      </c>
      <c r="E19" s="33">
        <v>6050</v>
      </c>
      <c r="F19" s="33">
        <v>8746.65</v>
      </c>
      <c r="G19" s="33">
        <v>422</v>
      </c>
      <c r="H19" s="33">
        <v>1098.45</v>
      </c>
      <c r="I19" s="33">
        <v>347</v>
      </c>
      <c r="J19" s="33">
        <v>1469.92</v>
      </c>
      <c r="K19" s="75">
        <f t="shared" si="0"/>
        <v>17389</v>
      </c>
      <c r="L19" s="76">
        <f t="shared" si="0"/>
        <v>28289.300000000003</v>
      </c>
      <c r="M19" s="37">
        <v>1595</v>
      </c>
      <c r="N19" s="33">
        <v>8671.06</v>
      </c>
      <c r="O19" s="33">
        <v>7120</v>
      </c>
      <c r="P19" s="33">
        <v>21698.13</v>
      </c>
      <c r="Q19" s="33">
        <v>576</v>
      </c>
      <c r="R19" s="33">
        <v>10244.049999999999</v>
      </c>
      <c r="S19" s="33">
        <v>169</v>
      </c>
      <c r="T19" s="33">
        <v>1847.97</v>
      </c>
      <c r="U19" s="33">
        <v>1637</v>
      </c>
      <c r="V19" s="33">
        <v>4741.26</v>
      </c>
      <c r="W19" s="67">
        <f t="shared" si="1"/>
        <v>11097</v>
      </c>
      <c r="X19" s="68">
        <f t="shared" si="1"/>
        <v>47202.470000000008</v>
      </c>
      <c r="Y19" s="37">
        <v>83</v>
      </c>
      <c r="Z19" s="33">
        <v>2790.03</v>
      </c>
      <c r="AA19" s="33">
        <v>535</v>
      </c>
      <c r="AB19" s="33">
        <v>1632.09</v>
      </c>
      <c r="AC19" s="33">
        <v>1225</v>
      </c>
      <c r="AD19" s="33">
        <v>11267.3</v>
      </c>
      <c r="AE19" s="33">
        <v>75</v>
      </c>
      <c r="AF19" s="33">
        <v>214.89</v>
      </c>
      <c r="AG19" s="33">
        <v>117</v>
      </c>
      <c r="AH19" s="33">
        <v>263.51</v>
      </c>
      <c r="AI19" s="33">
        <v>2940</v>
      </c>
      <c r="AJ19" s="36">
        <v>4822.62</v>
      </c>
      <c r="AK19" s="59">
        <f t="shared" si="2"/>
        <v>33461</v>
      </c>
      <c r="AL19" s="60">
        <f t="shared" si="2"/>
        <v>96482.21</v>
      </c>
      <c r="AM19" s="37">
        <v>127519</v>
      </c>
      <c r="AN19" s="36">
        <v>9234.2099999999991</v>
      </c>
      <c r="AO19" s="29"/>
      <c r="AP19" s="37">
        <v>31</v>
      </c>
      <c r="AQ19" s="36">
        <v>123.22</v>
      </c>
      <c r="AR19" s="37">
        <v>141</v>
      </c>
      <c r="AS19" s="33">
        <v>989.05</v>
      </c>
      <c r="AT19" s="33">
        <v>51</v>
      </c>
      <c r="AU19" s="33">
        <v>327.67</v>
      </c>
      <c r="AV19" s="33">
        <v>78</v>
      </c>
      <c r="AW19" s="33">
        <v>504.51</v>
      </c>
      <c r="AX19" s="84">
        <f t="shared" si="3"/>
        <v>270</v>
      </c>
      <c r="AY19" s="85">
        <f t="shared" si="3"/>
        <v>1821.23</v>
      </c>
      <c r="AZ19" s="37">
        <v>694</v>
      </c>
      <c r="BA19" s="33">
        <v>1793.85</v>
      </c>
      <c r="BB19" s="33">
        <v>107</v>
      </c>
      <c r="BC19" s="33">
        <v>1784.42</v>
      </c>
      <c r="BD19" s="33">
        <v>381</v>
      </c>
      <c r="BE19" s="33">
        <v>1178.1600000000001</v>
      </c>
      <c r="BF19" s="33">
        <v>983</v>
      </c>
      <c r="BG19" s="36">
        <v>3341.49</v>
      </c>
      <c r="BH19" s="92">
        <f t="shared" si="4"/>
        <v>2466</v>
      </c>
      <c r="BI19" s="93">
        <f t="shared" si="4"/>
        <v>10042.369999999999</v>
      </c>
    </row>
    <row r="20" spans="1:61" x14ac:dyDescent="0.25">
      <c r="A20" s="34">
        <v>13</v>
      </c>
      <c r="B20" s="35" t="s">
        <v>51</v>
      </c>
      <c r="C20" s="37">
        <v>21771</v>
      </c>
      <c r="D20" s="33">
        <v>37332.51</v>
      </c>
      <c r="E20" s="33">
        <v>9575</v>
      </c>
      <c r="F20" s="33">
        <v>23735.58</v>
      </c>
      <c r="G20" s="33">
        <v>4255</v>
      </c>
      <c r="H20" s="33">
        <v>5432.58</v>
      </c>
      <c r="I20" s="33">
        <v>2968</v>
      </c>
      <c r="J20" s="33">
        <v>4604.63</v>
      </c>
      <c r="K20" s="75">
        <f t="shared" si="0"/>
        <v>38569</v>
      </c>
      <c r="L20" s="76">
        <f t="shared" si="0"/>
        <v>71105.3</v>
      </c>
      <c r="M20" s="37">
        <v>3106</v>
      </c>
      <c r="N20" s="33">
        <v>21812.2</v>
      </c>
      <c r="O20" s="33">
        <v>7338</v>
      </c>
      <c r="P20" s="33">
        <v>38360.559999999998</v>
      </c>
      <c r="Q20" s="33">
        <v>741</v>
      </c>
      <c r="R20" s="33">
        <v>41378.720000000001</v>
      </c>
      <c r="S20" s="33">
        <v>281</v>
      </c>
      <c r="T20" s="33">
        <v>2379.75</v>
      </c>
      <c r="U20" s="33">
        <v>9779</v>
      </c>
      <c r="V20" s="33">
        <v>22308.46</v>
      </c>
      <c r="W20" s="67">
        <f t="shared" si="1"/>
        <v>21245</v>
      </c>
      <c r="X20" s="68">
        <f t="shared" si="1"/>
        <v>126239.69</v>
      </c>
      <c r="Y20" s="37">
        <v>157</v>
      </c>
      <c r="Z20" s="33">
        <v>3986.17</v>
      </c>
      <c r="AA20" s="33">
        <v>1348</v>
      </c>
      <c r="AB20" s="33">
        <v>3504.58</v>
      </c>
      <c r="AC20" s="33">
        <v>6252</v>
      </c>
      <c r="AD20" s="33">
        <v>25183.85</v>
      </c>
      <c r="AE20" s="33">
        <v>137</v>
      </c>
      <c r="AF20" s="33">
        <v>324.98</v>
      </c>
      <c r="AG20" s="33">
        <v>270</v>
      </c>
      <c r="AH20" s="33">
        <v>395.83</v>
      </c>
      <c r="AI20" s="33">
        <v>3844</v>
      </c>
      <c r="AJ20" s="36">
        <v>6391.41</v>
      </c>
      <c r="AK20" s="59">
        <f t="shared" si="2"/>
        <v>71822</v>
      </c>
      <c r="AL20" s="60">
        <f t="shared" si="2"/>
        <v>237131.81</v>
      </c>
      <c r="AM20" s="37">
        <v>353836</v>
      </c>
      <c r="AN20" s="36">
        <v>39038.22</v>
      </c>
      <c r="AO20" s="29"/>
      <c r="AP20" s="37">
        <v>35</v>
      </c>
      <c r="AQ20" s="36">
        <v>907.47</v>
      </c>
      <c r="AR20" s="37">
        <v>167</v>
      </c>
      <c r="AS20" s="33">
        <v>1323.21</v>
      </c>
      <c r="AT20" s="33">
        <v>72</v>
      </c>
      <c r="AU20" s="33">
        <v>1884.19</v>
      </c>
      <c r="AV20" s="33">
        <v>87</v>
      </c>
      <c r="AW20" s="33">
        <v>376.72</v>
      </c>
      <c r="AX20" s="84">
        <f t="shared" si="3"/>
        <v>326</v>
      </c>
      <c r="AY20" s="85">
        <f t="shared" si="3"/>
        <v>3584.12</v>
      </c>
      <c r="AZ20" s="37">
        <v>787</v>
      </c>
      <c r="BA20" s="33">
        <v>2529.5500000000002</v>
      </c>
      <c r="BB20" s="33">
        <v>168</v>
      </c>
      <c r="BC20" s="33">
        <v>3109.92</v>
      </c>
      <c r="BD20" s="33">
        <v>647</v>
      </c>
      <c r="BE20" s="33">
        <v>2369.8000000000002</v>
      </c>
      <c r="BF20" s="33">
        <v>1376</v>
      </c>
      <c r="BG20" s="36">
        <v>8640.9500000000007</v>
      </c>
      <c r="BH20" s="92">
        <f t="shared" si="4"/>
        <v>3339</v>
      </c>
      <c r="BI20" s="93">
        <f t="shared" si="4"/>
        <v>21141.81</v>
      </c>
    </row>
    <row r="21" spans="1:61" x14ac:dyDescent="0.25">
      <c r="A21" s="34">
        <v>14</v>
      </c>
      <c r="B21" s="35" t="s">
        <v>52</v>
      </c>
      <c r="C21" s="37">
        <v>140</v>
      </c>
      <c r="D21" s="33">
        <v>511.5</v>
      </c>
      <c r="E21" s="33">
        <v>83</v>
      </c>
      <c r="F21" s="33">
        <v>242.67</v>
      </c>
      <c r="G21" s="33">
        <v>5</v>
      </c>
      <c r="H21" s="33">
        <v>57.2</v>
      </c>
      <c r="I21" s="33">
        <v>83</v>
      </c>
      <c r="J21" s="33">
        <v>805.3</v>
      </c>
      <c r="K21" s="75">
        <f t="shared" si="0"/>
        <v>311</v>
      </c>
      <c r="L21" s="76">
        <f t="shared" si="0"/>
        <v>1616.67</v>
      </c>
      <c r="M21" s="37">
        <v>214</v>
      </c>
      <c r="N21" s="33">
        <v>1563.65</v>
      </c>
      <c r="O21" s="33">
        <v>2639</v>
      </c>
      <c r="P21" s="33">
        <v>5386.66</v>
      </c>
      <c r="Q21" s="33">
        <v>54</v>
      </c>
      <c r="R21" s="33">
        <v>2184.5</v>
      </c>
      <c r="S21" s="33">
        <v>56</v>
      </c>
      <c r="T21" s="33">
        <v>609.71</v>
      </c>
      <c r="U21" s="33">
        <v>266</v>
      </c>
      <c r="V21" s="33">
        <v>318.73</v>
      </c>
      <c r="W21" s="67">
        <f t="shared" si="1"/>
        <v>3229</v>
      </c>
      <c r="X21" s="68">
        <f t="shared" si="1"/>
        <v>10063.25</v>
      </c>
      <c r="Y21" s="37">
        <v>1</v>
      </c>
      <c r="Z21" s="33">
        <v>71.61</v>
      </c>
      <c r="AA21" s="33">
        <v>70</v>
      </c>
      <c r="AB21" s="33">
        <v>170.46</v>
      </c>
      <c r="AC21" s="33">
        <v>437</v>
      </c>
      <c r="AD21" s="33">
        <v>1999.16</v>
      </c>
      <c r="AE21" s="33">
        <v>4</v>
      </c>
      <c r="AF21" s="33">
        <v>14.63</v>
      </c>
      <c r="AG21" s="33">
        <v>9</v>
      </c>
      <c r="AH21" s="33">
        <v>18.52</v>
      </c>
      <c r="AI21" s="33">
        <v>287</v>
      </c>
      <c r="AJ21" s="36">
        <v>639.98</v>
      </c>
      <c r="AK21" s="59">
        <f t="shared" si="2"/>
        <v>4348</v>
      </c>
      <c r="AL21" s="60">
        <f t="shared" si="2"/>
        <v>14594.279999999999</v>
      </c>
      <c r="AM21" s="37">
        <v>296</v>
      </c>
      <c r="AN21" s="36">
        <v>936.12</v>
      </c>
      <c r="AO21" s="29"/>
      <c r="AP21" s="37">
        <v>4</v>
      </c>
      <c r="AQ21" s="36">
        <v>9.6300000000000008</v>
      </c>
      <c r="AR21" s="37">
        <v>28</v>
      </c>
      <c r="AS21" s="33">
        <v>1183.58</v>
      </c>
      <c r="AT21" s="33">
        <v>17</v>
      </c>
      <c r="AU21" s="33">
        <v>1492.1</v>
      </c>
      <c r="AV21" s="33">
        <v>20</v>
      </c>
      <c r="AW21" s="33">
        <v>1808.03</v>
      </c>
      <c r="AX21" s="84">
        <f t="shared" si="3"/>
        <v>65</v>
      </c>
      <c r="AY21" s="85">
        <f t="shared" si="3"/>
        <v>4483.71</v>
      </c>
      <c r="AZ21" s="37">
        <v>109</v>
      </c>
      <c r="BA21" s="33">
        <v>393.55</v>
      </c>
      <c r="BB21" s="33">
        <v>54</v>
      </c>
      <c r="BC21" s="33">
        <v>1682.69</v>
      </c>
      <c r="BD21" s="33">
        <v>81</v>
      </c>
      <c r="BE21" s="33">
        <v>441.2</v>
      </c>
      <c r="BF21" s="33">
        <v>14635</v>
      </c>
      <c r="BG21" s="36">
        <v>26554.42</v>
      </c>
      <c r="BH21" s="92">
        <f t="shared" si="4"/>
        <v>14948</v>
      </c>
      <c r="BI21" s="93">
        <f t="shared" si="4"/>
        <v>33565.199999999997</v>
      </c>
    </row>
    <row r="22" spans="1:61" x14ac:dyDescent="0.25">
      <c r="A22" s="34">
        <v>15</v>
      </c>
      <c r="B22" s="35" t="s">
        <v>53</v>
      </c>
      <c r="C22" s="37">
        <v>3394</v>
      </c>
      <c r="D22" s="33">
        <v>13974.17</v>
      </c>
      <c r="E22" s="33">
        <v>2762</v>
      </c>
      <c r="F22" s="33">
        <v>7986.69</v>
      </c>
      <c r="G22" s="33">
        <v>184</v>
      </c>
      <c r="H22" s="33">
        <v>1195.73</v>
      </c>
      <c r="I22" s="33">
        <v>897</v>
      </c>
      <c r="J22" s="33">
        <v>5211.07</v>
      </c>
      <c r="K22" s="75">
        <f t="shared" si="0"/>
        <v>7237</v>
      </c>
      <c r="L22" s="76">
        <f t="shared" si="0"/>
        <v>28367.66</v>
      </c>
      <c r="M22" s="37">
        <v>1162</v>
      </c>
      <c r="N22" s="33">
        <v>8660.3700000000008</v>
      </c>
      <c r="O22" s="33">
        <v>4529</v>
      </c>
      <c r="P22" s="33">
        <v>13768.03</v>
      </c>
      <c r="Q22" s="33">
        <v>382</v>
      </c>
      <c r="R22" s="33">
        <v>11404.52</v>
      </c>
      <c r="S22" s="33">
        <v>104</v>
      </c>
      <c r="T22" s="33">
        <v>1351.34</v>
      </c>
      <c r="U22" s="33">
        <v>7809</v>
      </c>
      <c r="V22" s="33">
        <v>5568.86</v>
      </c>
      <c r="W22" s="67">
        <f t="shared" si="1"/>
        <v>13986</v>
      </c>
      <c r="X22" s="68">
        <f t="shared" si="1"/>
        <v>40753.119999999995</v>
      </c>
      <c r="Y22" s="37">
        <v>45</v>
      </c>
      <c r="Z22" s="33">
        <v>2219.38</v>
      </c>
      <c r="AA22" s="33">
        <v>462</v>
      </c>
      <c r="AB22" s="33">
        <v>1608.3</v>
      </c>
      <c r="AC22" s="33">
        <v>1509</v>
      </c>
      <c r="AD22" s="33">
        <v>13157.59</v>
      </c>
      <c r="AE22" s="33">
        <v>49</v>
      </c>
      <c r="AF22" s="33">
        <v>165.33</v>
      </c>
      <c r="AG22" s="33">
        <v>67</v>
      </c>
      <c r="AH22" s="33">
        <v>264.36</v>
      </c>
      <c r="AI22" s="33">
        <v>1740</v>
      </c>
      <c r="AJ22" s="36">
        <v>8002.1</v>
      </c>
      <c r="AK22" s="59">
        <f t="shared" si="2"/>
        <v>25095</v>
      </c>
      <c r="AL22" s="60">
        <f t="shared" si="2"/>
        <v>94537.840000000011</v>
      </c>
      <c r="AM22" s="37">
        <v>10864</v>
      </c>
      <c r="AN22" s="36">
        <v>7842.54</v>
      </c>
      <c r="AO22" s="29"/>
      <c r="AP22" s="37">
        <v>21</v>
      </c>
      <c r="AQ22" s="36">
        <v>122.59</v>
      </c>
      <c r="AR22" s="37">
        <v>157</v>
      </c>
      <c r="AS22" s="33">
        <v>598.46</v>
      </c>
      <c r="AT22" s="33">
        <v>120</v>
      </c>
      <c r="AU22" s="33">
        <v>687.66</v>
      </c>
      <c r="AV22" s="33">
        <v>184</v>
      </c>
      <c r="AW22" s="33">
        <v>784.68</v>
      </c>
      <c r="AX22" s="84">
        <f t="shared" si="3"/>
        <v>461</v>
      </c>
      <c r="AY22" s="85">
        <f t="shared" si="3"/>
        <v>2070.7999999999997</v>
      </c>
      <c r="AZ22" s="37">
        <v>497</v>
      </c>
      <c r="BA22" s="33">
        <v>1450.41</v>
      </c>
      <c r="BB22" s="33">
        <v>146</v>
      </c>
      <c r="BC22" s="33">
        <v>1213.2</v>
      </c>
      <c r="BD22" s="33">
        <v>300</v>
      </c>
      <c r="BE22" s="33">
        <v>1011.61</v>
      </c>
      <c r="BF22" s="33">
        <v>9206</v>
      </c>
      <c r="BG22" s="36">
        <v>26893.43</v>
      </c>
      <c r="BH22" s="92">
        <f t="shared" si="4"/>
        <v>10631</v>
      </c>
      <c r="BI22" s="93">
        <f t="shared" si="4"/>
        <v>32762.04</v>
      </c>
    </row>
    <row r="23" spans="1:61" x14ac:dyDescent="0.25">
      <c r="A23" s="34">
        <v>16</v>
      </c>
      <c r="B23" s="35" t="s">
        <v>54</v>
      </c>
      <c r="C23" s="37">
        <v>9098</v>
      </c>
      <c r="D23" s="33">
        <v>19002.43</v>
      </c>
      <c r="E23" s="33">
        <v>6671</v>
      </c>
      <c r="F23" s="33">
        <v>10510.95</v>
      </c>
      <c r="G23" s="33">
        <v>706</v>
      </c>
      <c r="H23" s="33">
        <v>1346.79</v>
      </c>
      <c r="I23" s="33">
        <v>820</v>
      </c>
      <c r="J23" s="33">
        <v>1771.67</v>
      </c>
      <c r="K23" s="75">
        <f t="shared" si="0"/>
        <v>17295</v>
      </c>
      <c r="L23" s="76">
        <f t="shared" si="0"/>
        <v>32631.840000000004</v>
      </c>
      <c r="M23" s="37">
        <v>1149</v>
      </c>
      <c r="N23" s="33">
        <v>7911.99</v>
      </c>
      <c r="O23" s="33">
        <v>4755</v>
      </c>
      <c r="P23" s="33">
        <v>17175.560000000001</v>
      </c>
      <c r="Q23" s="33">
        <v>850</v>
      </c>
      <c r="R23" s="33">
        <v>12413.88</v>
      </c>
      <c r="S23" s="33">
        <v>113</v>
      </c>
      <c r="T23" s="33">
        <v>370.54</v>
      </c>
      <c r="U23" s="33">
        <v>2619</v>
      </c>
      <c r="V23" s="33">
        <v>3619.43</v>
      </c>
      <c r="W23" s="67">
        <f t="shared" si="1"/>
        <v>9486</v>
      </c>
      <c r="X23" s="68">
        <f t="shared" si="1"/>
        <v>41491.4</v>
      </c>
      <c r="Y23" s="37">
        <v>105</v>
      </c>
      <c r="Z23" s="33">
        <v>2129.44</v>
      </c>
      <c r="AA23" s="33">
        <v>496</v>
      </c>
      <c r="AB23" s="33">
        <v>1735.34</v>
      </c>
      <c r="AC23" s="33">
        <v>1258</v>
      </c>
      <c r="AD23" s="33">
        <v>10179.040000000001</v>
      </c>
      <c r="AE23" s="33">
        <v>79</v>
      </c>
      <c r="AF23" s="33">
        <v>137.76</v>
      </c>
      <c r="AG23" s="33">
        <v>93</v>
      </c>
      <c r="AH23" s="33">
        <v>129.9</v>
      </c>
      <c r="AI23" s="33">
        <v>1590</v>
      </c>
      <c r="AJ23" s="36">
        <v>3571.89</v>
      </c>
      <c r="AK23" s="59">
        <f t="shared" si="2"/>
        <v>30402</v>
      </c>
      <c r="AL23" s="60">
        <f t="shared" si="2"/>
        <v>92006.609999999986</v>
      </c>
      <c r="AM23" s="37">
        <v>4033</v>
      </c>
      <c r="AN23" s="36">
        <v>11002.64</v>
      </c>
      <c r="AO23" s="29"/>
      <c r="AP23" s="37">
        <v>5</v>
      </c>
      <c r="AQ23" s="36">
        <v>231.63</v>
      </c>
      <c r="AR23" s="37">
        <v>59</v>
      </c>
      <c r="AS23" s="33">
        <v>1029.58</v>
      </c>
      <c r="AT23" s="33">
        <v>60</v>
      </c>
      <c r="AU23" s="33">
        <v>1276.74</v>
      </c>
      <c r="AV23" s="33">
        <v>140</v>
      </c>
      <c r="AW23" s="33">
        <v>1358.02</v>
      </c>
      <c r="AX23" s="84">
        <f t="shared" si="3"/>
        <v>259</v>
      </c>
      <c r="AY23" s="85">
        <f t="shared" si="3"/>
        <v>3664.3399999999997</v>
      </c>
      <c r="AZ23" s="37">
        <v>128</v>
      </c>
      <c r="BA23" s="33">
        <v>638.28</v>
      </c>
      <c r="BB23" s="33">
        <v>138</v>
      </c>
      <c r="BC23" s="33">
        <v>1525.09</v>
      </c>
      <c r="BD23" s="33">
        <v>392</v>
      </c>
      <c r="BE23" s="33">
        <v>1137.6199999999999</v>
      </c>
      <c r="BF23" s="33">
        <v>2208</v>
      </c>
      <c r="BG23" s="36">
        <v>4593.58</v>
      </c>
      <c r="BH23" s="92">
        <f t="shared" si="4"/>
        <v>3130</v>
      </c>
      <c r="BI23" s="93">
        <f t="shared" si="4"/>
        <v>11790.54</v>
      </c>
    </row>
    <row r="24" spans="1:61" x14ac:dyDescent="0.25">
      <c r="A24" s="34">
        <v>17</v>
      </c>
      <c r="B24" s="35" t="s">
        <v>55</v>
      </c>
      <c r="C24" s="37">
        <v>74357</v>
      </c>
      <c r="D24" s="33">
        <v>105226.81</v>
      </c>
      <c r="E24" s="33">
        <v>21351</v>
      </c>
      <c r="F24" s="33">
        <v>44914.67</v>
      </c>
      <c r="G24" s="33">
        <v>1784</v>
      </c>
      <c r="H24" s="33">
        <v>8220.08</v>
      </c>
      <c r="I24" s="33">
        <v>2846</v>
      </c>
      <c r="J24" s="33">
        <v>6072.58</v>
      </c>
      <c r="K24" s="75">
        <f t="shared" si="0"/>
        <v>100338</v>
      </c>
      <c r="L24" s="76">
        <f t="shared" si="0"/>
        <v>164434.13999999996</v>
      </c>
      <c r="M24" s="37">
        <v>4658</v>
      </c>
      <c r="N24" s="33">
        <v>26899.95</v>
      </c>
      <c r="O24" s="33">
        <v>8219</v>
      </c>
      <c r="P24" s="33">
        <v>40291.599999999999</v>
      </c>
      <c r="Q24" s="33">
        <v>1667</v>
      </c>
      <c r="R24" s="33">
        <v>40796.54</v>
      </c>
      <c r="S24" s="33">
        <v>681</v>
      </c>
      <c r="T24" s="33">
        <v>3705.38</v>
      </c>
      <c r="U24" s="33">
        <v>9804</v>
      </c>
      <c r="V24" s="33">
        <v>11377.24</v>
      </c>
      <c r="W24" s="67">
        <f t="shared" si="1"/>
        <v>25029</v>
      </c>
      <c r="X24" s="68">
        <f t="shared" si="1"/>
        <v>123070.71</v>
      </c>
      <c r="Y24" s="37">
        <v>442</v>
      </c>
      <c r="Z24" s="33">
        <v>12608.28</v>
      </c>
      <c r="AA24" s="33">
        <v>1561</v>
      </c>
      <c r="AB24" s="33">
        <v>4854.34</v>
      </c>
      <c r="AC24" s="33">
        <v>3115</v>
      </c>
      <c r="AD24" s="33">
        <v>30292.65</v>
      </c>
      <c r="AE24" s="33">
        <v>378</v>
      </c>
      <c r="AF24" s="33">
        <v>2493.71</v>
      </c>
      <c r="AG24" s="33">
        <v>519</v>
      </c>
      <c r="AH24" s="33">
        <v>1117.0899999999999</v>
      </c>
      <c r="AI24" s="33">
        <v>7210</v>
      </c>
      <c r="AJ24" s="36">
        <v>15114.58</v>
      </c>
      <c r="AK24" s="59">
        <f t="shared" si="2"/>
        <v>138592</v>
      </c>
      <c r="AL24" s="60">
        <f t="shared" si="2"/>
        <v>353985.50000000012</v>
      </c>
      <c r="AM24" s="37">
        <v>204926</v>
      </c>
      <c r="AN24" s="36">
        <v>44600.5</v>
      </c>
      <c r="AO24" s="29"/>
      <c r="AP24" s="37">
        <v>76</v>
      </c>
      <c r="AQ24" s="36">
        <v>791.17</v>
      </c>
      <c r="AR24" s="37">
        <v>361</v>
      </c>
      <c r="AS24" s="33">
        <v>2131.1999999999998</v>
      </c>
      <c r="AT24" s="33">
        <v>154</v>
      </c>
      <c r="AU24" s="33">
        <v>3047.25</v>
      </c>
      <c r="AV24" s="33">
        <v>233</v>
      </c>
      <c r="AW24" s="33">
        <v>2706.6</v>
      </c>
      <c r="AX24" s="84">
        <f t="shared" si="3"/>
        <v>748</v>
      </c>
      <c r="AY24" s="85">
        <f t="shared" si="3"/>
        <v>7885.0499999999993</v>
      </c>
      <c r="AZ24" s="37">
        <v>1689</v>
      </c>
      <c r="BA24" s="33">
        <v>4007.13</v>
      </c>
      <c r="BB24" s="33">
        <v>342</v>
      </c>
      <c r="BC24" s="33">
        <v>4473.62</v>
      </c>
      <c r="BD24" s="33">
        <v>991</v>
      </c>
      <c r="BE24" s="33">
        <v>5494.1</v>
      </c>
      <c r="BF24" s="33">
        <v>15999</v>
      </c>
      <c r="BG24" s="36">
        <v>33662.6</v>
      </c>
      <c r="BH24" s="92">
        <f t="shared" si="4"/>
        <v>19845</v>
      </c>
      <c r="BI24" s="93">
        <f t="shared" si="4"/>
        <v>56313.67</v>
      </c>
    </row>
    <row r="25" spans="1:61" x14ac:dyDescent="0.25">
      <c r="A25" s="34">
        <v>18</v>
      </c>
      <c r="B25" s="35" t="s">
        <v>56</v>
      </c>
      <c r="C25" s="37">
        <v>4023</v>
      </c>
      <c r="D25" s="33">
        <v>3775.22</v>
      </c>
      <c r="E25" s="33">
        <v>2030</v>
      </c>
      <c r="F25" s="33">
        <v>2168.19</v>
      </c>
      <c r="G25" s="33">
        <v>75</v>
      </c>
      <c r="H25" s="33">
        <v>185</v>
      </c>
      <c r="I25" s="33">
        <v>139</v>
      </c>
      <c r="J25" s="33">
        <v>551.20000000000005</v>
      </c>
      <c r="K25" s="75">
        <f t="shared" si="0"/>
        <v>6267</v>
      </c>
      <c r="L25" s="76">
        <f t="shared" si="0"/>
        <v>6679.61</v>
      </c>
      <c r="M25" s="37">
        <v>389</v>
      </c>
      <c r="N25" s="33">
        <v>1732.08</v>
      </c>
      <c r="O25" s="33">
        <v>2462</v>
      </c>
      <c r="P25" s="33">
        <v>3855.56</v>
      </c>
      <c r="Q25" s="33">
        <v>91</v>
      </c>
      <c r="R25" s="33">
        <v>1676.07</v>
      </c>
      <c r="S25" s="33">
        <v>41</v>
      </c>
      <c r="T25" s="33">
        <v>122.39</v>
      </c>
      <c r="U25" s="33">
        <v>1563</v>
      </c>
      <c r="V25" s="33">
        <v>1942.34</v>
      </c>
      <c r="W25" s="67">
        <f t="shared" si="1"/>
        <v>4546</v>
      </c>
      <c r="X25" s="68">
        <f t="shared" si="1"/>
        <v>9328.4399999999987</v>
      </c>
      <c r="Y25" s="37">
        <v>3</v>
      </c>
      <c r="Z25" s="33">
        <v>9.3000000000000007</v>
      </c>
      <c r="AA25" s="33">
        <v>199</v>
      </c>
      <c r="AB25" s="33">
        <v>862.16</v>
      </c>
      <c r="AC25" s="33">
        <v>449</v>
      </c>
      <c r="AD25" s="33">
        <v>4205.17</v>
      </c>
      <c r="AE25" s="33">
        <v>23</v>
      </c>
      <c r="AF25" s="33">
        <v>49.68</v>
      </c>
      <c r="AG25" s="33">
        <v>48</v>
      </c>
      <c r="AH25" s="33">
        <v>46.51</v>
      </c>
      <c r="AI25" s="33">
        <v>829</v>
      </c>
      <c r="AJ25" s="36">
        <v>1770.08</v>
      </c>
      <c r="AK25" s="59">
        <f t="shared" si="2"/>
        <v>12364</v>
      </c>
      <c r="AL25" s="60">
        <f t="shared" si="2"/>
        <v>22950.949999999997</v>
      </c>
      <c r="AM25" s="37">
        <v>7692</v>
      </c>
      <c r="AN25" s="36">
        <v>1975.19</v>
      </c>
      <c r="AO25" s="29"/>
      <c r="AP25" s="37">
        <v>6</v>
      </c>
      <c r="AQ25" s="36">
        <v>9.6300000000000008</v>
      </c>
      <c r="AR25" s="37">
        <v>160</v>
      </c>
      <c r="AS25" s="33">
        <v>1693.58</v>
      </c>
      <c r="AT25" s="33">
        <v>197</v>
      </c>
      <c r="AU25" s="33">
        <v>2205.83</v>
      </c>
      <c r="AV25" s="33">
        <v>245</v>
      </c>
      <c r="AW25" s="33">
        <v>2716.91</v>
      </c>
      <c r="AX25" s="84">
        <f t="shared" si="3"/>
        <v>602</v>
      </c>
      <c r="AY25" s="85">
        <f t="shared" si="3"/>
        <v>6616.32</v>
      </c>
      <c r="AZ25" s="37">
        <v>183</v>
      </c>
      <c r="BA25" s="33">
        <v>616.66999999999996</v>
      </c>
      <c r="BB25" s="33">
        <v>161</v>
      </c>
      <c r="BC25" s="33">
        <v>2185.9</v>
      </c>
      <c r="BD25" s="33">
        <v>139</v>
      </c>
      <c r="BE25" s="33">
        <v>693.09</v>
      </c>
      <c r="BF25" s="33">
        <v>1980</v>
      </c>
      <c r="BG25" s="36">
        <v>3761.57</v>
      </c>
      <c r="BH25" s="92">
        <f t="shared" si="4"/>
        <v>3071</v>
      </c>
      <c r="BI25" s="93">
        <f t="shared" si="4"/>
        <v>13883.18</v>
      </c>
    </row>
    <row r="26" spans="1:61" x14ac:dyDescent="0.25">
      <c r="A26" s="34">
        <v>19</v>
      </c>
      <c r="B26" s="35" t="s">
        <v>57</v>
      </c>
      <c r="C26" s="37">
        <v>9922</v>
      </c>
      <c r="D26" s="33">
        <v>13719.48</v>
      </c>
      <c r="E26" s="33">
        <v>7037</v>
      </c>
      <c r="F26" s="33">
        <v>14240.93</v>
      </c>
      <c r="G26" s="33">
        <v>358</v>
      </c>
      <c r="H26" s="33">
        <v>5117.7700000000004</v>
      </c>
      <c r="I26" s="33">
        <v>429</v>
      </c>
      <c r="J26" s="33">
        <v>681.88</v>
      </c>
      <c r="K26" s="75">
        <f t="shared" si="0"/>
        <v>17746</v>
      </c>
      <c r="L26" s="76">
        <f t="shared" si="0"/>
        <v>33760.06</v>
      </c>
      <c r="M26" s="37">
        <v>1737</v>
      </c>
      <c r="N26" s="33">
        <v>7364.15</v>
      </c>
      <c r="O26" s="33">
        <v>5397</v>
      </c>
      <c r="P26" s="33">
        <v>12248.68</v>
      </c>
      <c r="Q26" s="33">
        <v>942</v>
      </c>
      <c r="R26" s="33">
        <v>9276.44</v>
      </c>
      <c r="S26" s="33">
        <v>162</v>
      </c>
      <c r="T26" s="33">
        <v>574.24</v>
      </c>
      <c r="U26" s="33">
        <v>1702</v>
      </c>
      <c r="V26" s="33">
        <v>4606.04</v>
      </c>
      <c r="W26" s="67">
        <f t="shared" si="1"/>
        <v>9940</v>
      </c>
      <c r="X26" s="68">
        <f t="shared" si="1"/>
        <v>34069.550000000003</v>
      </c>
      <c r="Y26" s="37">
        <v>83</v>
      </c>
      <c r="Z26" s="33">
        <v>1332.41</v>
      </c>
      <c r="AA26" s="33">
        <v>630</v>
      </c>
      <c r="AB26" s="33">
        <v>2409.37</v>
      </c>
      <c r="AC26" s="33">
        <v>1580</v>
      </c>
      <c r="AD26" s="33">
        <v>12033.6</v>
      </c>
      <c r="AE26" s="33">
        <v>67</v>
      </c>
      <c r="AF26" s="33">
        <v>127.14</v>
      </c>
      <c r="AG26" s="33">
        <v>186</v>
      </c>
      <c r="AH26" s="33">
        <v>234.08</v>
      </c>
      <c r="AI26" s="33">
        <v>2693</v>
      </c>
      <c r="AJ26" s="36">
        <v>5898.03</v>
      </c>
      <c r="AK26" s="59">
        <f t="shared" si="2"/>
        <v>32925</v>
      </c>
      <c r="AL26" s="60">
        <f t="shared" si="2"/>
        <v>89864.24</v>
      </c>
      <c r="AM26" s="37">
        <v>19602</v>
      </c>
      <c r="AN26" s="36">
        <v>8816.27</v>
      </c>
      <c r="AO26" s="29"/>
      <c r="AP26" s="37">
        <v>32</v>
      </c>
      <c r="AQ26" s="36">
        <v>779.59</v>
      </c>
      <c r="AR26" s="37">
        <v>115</v>
      </c>
      <c r="AS26" s="33">
        <v>934.46</v>
      </c>
      <c r="AT26" s="33">
        <v>9</v>
      </c>
      <c r="AU26" s="33">
        <v>32.07</v>
      </c>
      <c r="AV26" s="33">
        <v>17</v>
      </c>
      <c r="AW26" s="33">
        <v>324.33999999999997</v>
      </c>
      <c r="AX26" s="84">
        <f t="shared" si="3"/>
        <v>141</v>
      </c>
      <c r="AY26" s="85">
        <f t="shared" si="3"/>
        <v>1290.8700000000001</v>
      </c>
      <c r="AZ26" s="37">
        <v>709</v>
      </c>
      <c r="BA26" s="33">
        <v>1515.42</v>
      </c>
      <c r="BB26" s="33">
        <v>98</v>
      </c>
      <c r="BC26" s="33">
        <v>1796.26</v>
      </c>
      <c r="BD26" s="33">
        <v>279</v>
      </c>
      <c r="BE26" s="33">
        <v>5455.07</v>
      </c>
      <c r="BF26" s="33">
        <v>394</v>
      </c>
      <c r="BG26" s="36">
        <v>3141.69</v>
      </c>
      <c r="BH26" s="92">
        <f t="shared" si="4"/>
        <v>1653</v>
      </c>
      <c r="BI26" s="93">
        <f t="shared" si="4"/>
        <v>13978.9</v>
      </c>
    </row>
    <row r="27" spans="1:61" x14ac:dyDescent="0.25">
      <c r="A27" s="34">
        <v>20</v>
      </c>
      <c r="B27" s="35" t="s">
        <v>58</v>
      </c>
      <c r="C27" s="37">
        <v>10119</v>
      </c>
      <c r="D27" s="33">
        <v>19324.21</v>
      </c>
      <c r="E27" s="33">
        <v>7041</v>
      </c>
      <c r="F27" s="33">
        <v>12991.32</v>
      </c>
      <c r="G27" s="33">
        <v>528</v>
      </c>
      <c r="H27" s="33">
        <v>1966.86</v>
      </c>
      <c r="I27" s="33">
        <v>518</v>
      </c>
      <c r="J27" s="33">
        <v>2110.0100000000002</v>
      </c>
      <c r="K27" s="75">
        <f t="shared" si="0"/>
        <v>18206</v>
      </c>
      <c r="L27" s="76">
        <f t="shared" si="0"/>
        <v>36392.400000000001</v>
      </c>
      <c r="M27" s="37">
        <v>1282</v>
      </c>
      <c r="N27" s="33">
        <v>7636.7</v>
      </c>
      <c r="O27" s="33">
        <v>5121</v>
      </c>
      <c r="P27" s="33">
        <v>11631.45</v>
      </c>
      <c r="Q27" s="33">
        <v>353</v>
      </c>
      <c r="R27" s="33">
        <v>7009.99</v>
      </c>
      <c r="S27" s="33">
        <v>148</v>
      </c>
      <c r="T27" s="33">
        <v>1286.24</v>
      </c>
      <c r="U27" s="33">
        <v>2201</v>
      </c>
      <c r="V27" s="33">
        <v>4544.08</v>
      </c>
      <c r="W27" s="67">
        <f t="shared" si="1"/>
        <v>9105</v>
      </c>
      <c r="X27" s="68">
        <f t="shared" si="1"/>
        <v>32108.46</v>
      </c>
      <c r="Y27" s="37">
        <v>55</v>
      </c>
      <c r="Z27" s="33">
        <v>1043.47</v>
      </c>
      <c r="AA27" s="33">
        <v>563</v>
      </c>
      <c r="AB27" s="33">
        <v>1693.57</v>
      </c>
      <c r="AC27" s="33">
        <v>1605</v>
      </c>
      <c r="AD27" s="33">
        <v>11444.62</v>
      </c>
      <c r="AE27" s="33">
        <v>62</v>
      </c>
      <c r="AF27" s="33">
        <v>144.75</v>
      </c>
      <c r="AG27" s="33">
        <v>96</v>
      </c>
      <c r="AH27" s="33">
        <v>283.39</v>
      </c>
      <c r="AI27" s="33">
        <v>2197</v>
      </c>
      <c r="AJ27" s="36">
        <v>6106.24</v>
      </c>
      <c r="AK27" s="59">
        <f t="shared" si="2"/>
        <v>31889</v>
      </c>
      <c r="AL27" s="60">
        <f t="shared" si="2"/>
        <v>89216.900000000009</v>
      </c>
      <c r="AM27" s="37">
        <v>6695</v>
      </c>
      <c r="AN27" s="36">
        <v>8786.0499999999993</v>
      </c>
      <c r="AO27" s="29"/>
      <c r="AP27" s="37">
        <v>12</v>
      </c>
      <c r="AQ27" s="36">
        <v>68.11</v>
      </c>
      <c r="AR27" s="37">
        <v>102</v>
      </c>
      <c r="AS27" s="33">
        <v>1254.52</v>
      </c>
      <c r="AT27" s="33">
        <v>85</v>
      </c>
      <c r="AU27" s="33">
        <v>1587.46</v>
      </c>
      <c r="AV27" s="33">
        <v>105</v>
      </c>
      <c r="AW27" s="33">
        <v>1415.83</v>
      </c>
      <c r="AX27" s="84">
        <f t="shared" si="3"/>
        <v>292</v>
      </c>
      <c r="AY27" s="85">
        <f t="shared" si="3"/>
        <v>4257.8099999999995</v>
      </c>
      <c r="AZ27" s="37">
        <v>298</v>
      </c>
      <c r="BA27" s="33">
        <v>1065.24</v>
      </c>
      <c r="BB27" s="33">
        <v>102</v>
      </c>
      <c r="BC27" s="33">
        <v>1424.44</v>
      </c>
      <c r="BD27" s="33">
        <v>239</v>
      </c>
      <c r="BE27" s="33">
        <v>1037.2</v>
      </c>
      <c r="BF27" s="33">
        <v>585</v>
      </c>
      <c r="BG27" s="36">
        <v>1972.36</v>
      </c>
      <c r="BH27" s="92">
        <f t="shared" si="4"/>
        <v>1528</v>
      </c>
      <c r="BI27" s="93">
        <f t="shared" si="4"/>
        <v>9825.159999999998</v>
      </c>
    </row>
    <row r="28" spans="1:61" x14ac:dyDescent="0.25">
      <c r="A28" s="34">
        <v>21</v>
      </c>
      <c r="B28" s="35" t="s">
        <v>59</v>
      </c>
      <c r="C28" s="37">
        <v>563706</v>
      </c>
      <c r="D28" s="33">
        <v>814275.7</v>
      </c>
      <c r="E28" s="33">
        <v>131027</v>
      </c>
      <c r="F28" s="33">
        <v>263164.67</v>
      </c>
      <c r="G28" s="33">
        <v>17375</v>
      </c>
      <c r="H28" s="33">
        <v>54032.66</v>
      </c>
      <c r="I28" s="33">
        <v>16679</v>
      </c>
      <c r="J28" s="33">
        <v>52867.12</v>
      </c>
      <c r="K28" s="75">
        <f t="shared" si="0"/>
        <v>728787</v>
      </c>
      <c r="L28" s="76">
        <f t="shared" si="0"/>
        <v>1184340.1499999999</v>
      </c>
      <c r="M28" s="37">
        <v>26675</v>
      </c>
      <c r="N28" s="33">
        <v>180887.94</v>
      </c>
      <c r="O28" s="33">
        <v>34565</v>
      </c>
      <c r="P28" s="33">
        <v>237229.21</v>
      </c>
      <c r="Q28" s="33">
        <v>6554</v>
      </c>
      <c r="R28" s="33">
        <v>205995.45</v>
      </c>
      <c r="S28" s="33">
        <v>5228</v>
      </c>
      <c r="T28" s="33">
        <v>41464.61</v>
      </c>
      <c r="U28" s="33">
        <v>100891</v>
      </c>
      <c r="V28" s="33">
        <v>71792.77</v>
      </c>
      <c r="W28" s="67">
        <f t="shared" si="1"/>
        <v>173913</v>
      </c>
      <c r="X28" s="68">
        <f t="shared" si="1"/>
        <v>737369.9800000001</v>
      </c>
      <c r="Y28" s="37">
        <v>921</v>
      </c>
      <c r="Z28" s="33">
        <v>23793.599999999999</v>
      </c>
      <c r="AA28" s="33">
        <v>8160</v>
      </c>
      <c r="AB28" s="33">
        <v>29830.74</v>
      </c>
      <c r="AC28" s="33">
        <v>20380</v>
      </c>
      <c r="AD28" s="33">
        <v>213721.95</v>
      </c>
      <c r="AE28" s="33">
        <v>1561</v>
      </c>
      <c r="AF28" s="33">
        <v>6114.16</v>
      </c>
      <c r="AG28" s="33">
        <v>2160</v>
      </c>
      <c r="AH28" s="33">
        <v>4152.82</v>
      </c>
      <c r="AI28" s="33">
        <v>34973</v>
      </c>
      <c r="AJ28" s="36">
        <v>80691.41</v>
      </c>
      <c r="AK28" s="59">
        <f t="shared" si="2"/>
        <v>970855</v>
      </c>
      <c r="AL28" s="60">
        <f t="shared" si="2"/>
        <v>2280014.81</v>
      </c>
      <c r="AM28" s="37">
        <v>1354514</v>
      </c>
      <c r="AN28" s="36">
        <v>225045.98</v>
      </c>
      <c r="AO28" s="29"/>
      <c r="AP28" s="37">
        <v>170</v>
      </c>
      <c r="AQ28" s="36">
        <v>1886.31</v>
      </c>
      <c r="AR28" s="37">
        <v>630</v>
      </c>
      <c r="AS28" s="33">
        <v>5875.28</v>
      </c>
      <c r="AT28" s="33">
        <v>90</v>
      </c>
      <c r="AU28" s="33">
        <v>4942.76</v>
      </c>
      <c r="AV28" s="33">
        <v>282</v>
      </c>
      <c r="AW28" s="33">
        <v>8477.49</v>
      </c>
      <c r="AX28" s="84">
        <f t="shared" si="3"/>
        <v>1002</v>
      </c>
      <c r="AY28" s="85">
        <f t="shared" si="3"/>
        <v>19295.53</v>
      </c>
      <c r="AZ28" s="37">
        <v>3911</v>
      </c>
      <c r="BA28" s="33">
        <v>10189.11</v>
      </c>
      <c r="BB28" s="33">
        <v>1367</v>
      </c>
      <c r="BC28" s="33">
        <v>17285.02</v>
      </c>
      <c r="BD28" s="33">
        <v>2932</v>
      </c>
      <c r="BE28" s="33">
        <v>12821.78</v>
      </c>
      <c r="BF28" s="33">
        <v>18672</v>
      </c>
      <c r="BG28" s="36">
        <v>66451.78</v>
      </c>
      <c r="BH28" s="92">
        <f t="shared" si="4"/>
        <v>28054</v>
      </c>
      <c r="BI28" s="93">
        <f t="shared" si="4"/>
        <v>127929.53</v>
      </c>
    </row>
    <row r="29" spans="1:61" x14ac:dyDescent="0.25">
      <c r="A29" s="34">
        <v>22</v>
      </c>
      <c r="B29" s="35" t="s">
        <v>60</v>
      </c>
      <c r="C29" s="37">
        <v>1656043</v>
      </c>
      <c r="D29" s="33">
        <v>1479851.6</v>
      </c>
      <c r="E29" s="33">
        <v>190345</v>
      </c>
      <c r="F29" s="33">
        <v>262971.92</v>
      </c>
      <c r="G29" s="33">
        <v>54228</v>
      </c>
      <c r="H29" s="33">
        <v>64665.56</v>
      </c>
      <c r="I29" s="33">
        <v>32148</v>
      </c>
      <c r="J29" s="33">
        <v>26937.88</v>
      </c>
      <c r="K29" s="75">
        <f t="shared" si="0"/>
        <v>1932764</v>
      </c>
      <c r="L29" s="76">
        <f t="shared" si="0"/>
        <v>1834426.96</v>
      </c>
      <c r="M29" s="37">
        <v>20733</v>
      </c>
      <c r="N29" s="33">
        <v>26318.07</v>
      </c>
      <c r="O29" s="33">
        <v>17998</v>
      </c>
      <c r="P29" s="33">
        <v>25569.45</v>
      </c>
      <c r="Q29" s="33">
        <v>10885</v>
      </c>
      <c r="R29" s="33">
        <v>21907.77</v>
      </c>
      <c r="S29" s="33">
        <v>4138</v>
      </c>
      <c r="T29" s="33">
        <v>3301.8</v>
      </c>
      <c r="U29" s="33">
        <v>4128</v>
      </c>
      <c r="V29" s="33">
        <v>7459.41</v>
      </c>
      <c r="W29" s="67">
        <f t="shared" si="1"/>
        <v>57882</v>
      </c>
      <c r="X29" s="68">
        <f t="shared" si="1"/>
        <v>84556.500000000015</v>
      </c>
      <c r="Y29" s="37">
        <v>500</v>
      </c>
      <c r="Z29" s="33">
        <v>279.83</v>
      </c>
      <c r="AA29" s="33">
        <v>2519</v>
      </c>
      <c r="AB29" s="33">
        <v>6731.05</v>
      </c>
      <c r="AC29" s="33">
        <v>9745</v>
      </c>
      <c r="AD29" s="33">
        <v>22028.87</v>
      </c>
      <c r="AE29" s="33">
        <v>1074</v>
      </c>
      <c r="AF29" s="33">
        <v>3377.23</v>
      </c>
      <c r="AG29" s="33">
        <v>2539</v>
      </c>
      <c r="AH29" s="33">
        <v>2641.87</v>
      </c>
      <c r="AI29" s="33">
        <v>18326</v>
      </c>
      <c r="AJ29" s="36">
        <v>31959.95</v>
      </c>
      <c r="AK29" s="59">
        <f t="shared" si="2"/>
        <v>2025349</v>
      </c>
      <c r="AL29" s="60">
        <f t="shared" si="2"/>
        <v>1986002.2600000002</v>
      </c>
      <c r="AM29" s="37">
        <v>447445</v>
      </c>
      <c r="AN29" s="36">
        <v>216285.78</v>
      </c>
      <c r="AO29" s="29"/>
      <c r="AP29" s="37">
        <v>213</v>
      </c>
      <c r="AQ29" s="36">
        <v>678.05</v>
      </c>
      <c r="AR29" s="37">
        <v>727</v>
      </c>
      <c r="AS29" s="33">
        <v>5875.39</v>
      </c>
      <c r="AT29" s="33">
        <v>25</v>
      </c>
      <c r="AU29" s="33">
        <v>5597.82</v>
      </c>
      <c r="AV29" s="33">
        <v>4</v>
      </c>
      <c r="AW29" s="33">
        <v>4270</v>
      </c>
      <c r="AX29" s="84">
        <f t="shared" si="3"/>
        <v>756</v>
      </c>
      <c r="AY29" s="85">
        <f t="shared" si="3"/>
        <v>15743.21</v>
      </c>
      <c r="AZ29" s="37">
        <v>4628</v>
      </c>
      <c r="BA29" s="33">
        <v>9271.07</v>
      </c>
      <c r="BB29" s="33">
        <v>405</v>
      </c>
      <c r="BC29" s="33">
        <v>7596</v>
      </c>
      <c r="BD29" s="33">
        <v>1211</v>
      </c>
      <c r="BE29" s="33">
        <v>1872.44</v>
      </c>
      <c r="BF29" s="33">
        <v>4219</v>
      </c>
      <c r="BG29" s="36">
        <v>7872.72</v>
      </c>
      <c r="BH29" s="92">
        <f t="shared" si="4"/>
        <v>11432</v>
      </c>
      <c r="BI29" s="93">
        <f t="shared" si="4"/>
        <v>43033.490000000005</v>
      </c>
    </row>
    <row r="30" spans="1:61" x14ac:dyDescent="0.25">
      <c r="A30" s="34">
        <v>23</v>
      </c>
      <c r="B30" s="35" t="s">
        <v>61</v>
      </c>
      <c r="C30" s="37">
        <v>12357</v>
      </c>
      <c r="D30" s="33">
        <v>21166.34</v>
      </c>
      <c r="E30" s="33">
        <v>11903</v>
      </c>
      <c r="F30" s="33">
        <v>22905.68</v>
      </c>
      <c r="G30" s="33">
        <v>2648</v>
      </c>
      <c r="H30" s="33">
        <v>4065.25</v>
      </c>
      <c r="I30" s="33">
        <v>7628</v>
      </c>
      <c r="J30" s="33">
        <v>6302.24</v>
      </c>
      <c r="K30" s="75">
        <f t="shared" ref="K30:L49" si="5">C30+E30+G30+I30</f>
        <v>34536</v>
      </c>
      <c r="L30" s="76">
        <f t="shared" si="5"/>
        <v>54439.51</v>
      </c>
      <c r="M30" s="37">
        <v>1764</v>
      </c>
      <c r="N30" s="33">
        <v>3486.53</v>
      </c>
      <c r="O30" s="33">
        <v>749</v>
      </c>
      <c r="P30" s="33">
        <v>1648.91</v>
      </c>
      <c r="Q30" s="33">
        <v>437</v>
      </c>
      <c r="R30" s="33">
        <v>1136.08</v>
      </c>
      <c r="S30" s="33">
        <v>138</v>
      </c>
      <c r="T30" s="33">
        <v>185.89</v>
      </c>
      <c r="U30" s="33">
        <v>517</v>
      </c>
      <c r="V30" s="33">
        <v>803.58</v>
      </c>
      <c r="W30" s="67">
        <f t="shared" ref="W30:X49" si="6">M30+O30+Q30+S30+U30</f>
        <v>3605</v>
      </c>
      <c r="X30" s="68">
        <f t="shared" si="6"/>
        <v>7260.9900000000007</v>
      </c>
      <c r="Y30" s="37">
        <v>113</v>
      </c>
      <c r="Z30" s="33">
        <v>416.96</v>
      </c>
      <c r="AA30" s="33">
        <v>170</v>
      </c>
      <c r="AB30" s="33">
        <v>432.6</v>
      </c>
      <c r="AC30" s="33">
        <v>1646</v>
      </c>
      <c r="AD30" s="33">
        <v>4957.84</v>
      </c>
      <c r="AE30" s="33">
        <v>68</v>
      </c>
      <c r="AF30" s="33">
        <v>100.22</v>
      </c>
      <c r="AG30" s="33">
        <v>131</v>
      </c>
      <c r="AH30" s="33">
        <v>155.63999999999999</v>
      </c>
      <c r="AI30" s="33">
        <v>1815</v>
      </c>
      <c r="AJ30" s="36">
        <v>2850.01</v>
      </c>
      <c r="AK30" s="59">
        <f t="shared" ref="AK30:AL49" si="7">K30+W30+Y30+AA30+AC30+AE30+AG30+AI30</f>
        <v>42084</v>
      </c>
      <c r="AL30" s="60">
        <f t="shared" si="7"/>
        <v>70613.76999999999</v>
      </c>
      <c r="AM30" s="37">
        <v>5615</v>
      </c>
      <c r="AN30" s="36">
        <v>8806.9699999999993</v>
      </c>
      <c r="AO30" s="29"/>
      <c r="AP30" s="37">
        <v>20</v>
      </c>
      <c r="AQ30" s="36">
        <v>38.97</v>
      </c>
      <c r="AR30" s="37">
        <v>68</v>
      </c>
      <c r="AS30" s="33">
        <v>131.88</v>
      </c>
      <c r="AT30" s="33">
        <v>1</v>
      </c>
      <c r="AU30" s="33">
        <v>3.6</v>
      </c>
      <c r="AV30" s="33">
        <v>0</v>
      </c>
      <c r="AW30" s="33">
        <v>0</v>
      </c>
      <c r="AX30" s="84">
        <f t="shared" si="3"/>
        <v>69</v>
      </c>
      <c r="AY30" s="85">
        <f t="shared" si="3"/>
        <v>135.47999999999999</v>
      </c>
      <c r="AZ30" s="37">
        <v>435</v>
      </c>
      <c r="BA30" s="33">
        <v>836.25</v>
      </c>
      <c r="BB30" s="33">
        <v>16</v>
      </c>
      <c r="BC30" s="33">
        <v>131</v>
      </c>
      <c r="BD30" s="33">
        <v>51</v>
      </c>
      <c r="BE30" s="33">
        <v>116</v>
      </c>
      <c r="BF30" s="33">
        <v>2704</v>
      </c>
      <c r="BG30" s="36">
        <v>4838.09</v>
      </c>
      <c r="BH30" s="92">
        <f t="shared" si="4"/>
        <v>3295</v>
      </c>
      <c r="BI30" s="93">
        <f t="shared" si="4"/>
        <v>6095.79</v>
      </c>
    </row>
    <row r="31" spans="1:61" x14ac:dyDescent="0.25">
      <c r="A31" s="34">
        <v>24</v>
      </c>
      <c r="B31" s="35" t="s">
        <v>62</v>
      </c>
      <c r="C31" s="37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75">
        <f t="shared" si="5"/>
        <v>0</v>
      </c>
      <c r="L31" s="76">
        <f t="shared" si="5"/>
        <v>0</v>
      </c>
      <c r="M31" s="37">
        <v>0</v>
      </c>
      <c r="N31" s="33">
        <v>0</v>
      </c>
      <c r="O31" s="33">
        <v>0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326</v>
      </c>
      <c r="V31" s="33">
        <v>0</v>
      </c>
      <c r="W31" s="67">
        <f t="shared" si="6"/>
        <v>326</v>
      </c>
      <c r="X31" s="68">
        <f t="shared" si="6"/>
        <v>0</v>
      </c>
      <c r="Y31" s="37">
        <v>0</v>
      </c>
      <c r="Z31" s="33">
        <v>0</v>
      </c>
      <c r="AA31" s="33">
        <v>3</v>
      </c>
      <c r="AB31" s="33">
        <v>62.12</v>
      </c>
      <c r="AC31" s="33">
        <v>171</v>
      </c>
      <c r="AD31" s="33">
        <v>1692.34</v>
      </c>
      <c r="AE31" s="33">
        <v>0</v>
      </c>
      <c r="AF31" s="33">
        <v>0</v>
      </c>
      <c r="AG31" s="33">
        <v>0</v>
      </c>
      <c r="AH31" s="33">
        <v>0</v>
      </c>
      <c r="AI31" s="33">
        <v>38</v>
      </c>
      <c r="AJ31" s="36">
        <v>96</v>
      </c>
      <c r="AK31" s="59">
        <f t="shared" si="7"/>
        <v>538</v>
      </c>
      <c r="AL31" s="60">
        <f t="shared" si="7"/>
        <v>1850.4599999999998</v>
      </c>
      <c r="AM31" s="37">
        <v>600</v>
      </c>
      <c r="AN31" s="36">
        <v>488</v>
      </c>
      <c r="AO31" s="29"/>
      <c r="AP31" s="37">
        <v>0</v>
      </c>
      <c r="AQ31" s="36">
        <v>0</v>
      </c>
      <c r="AR31" s="37">
        <v>0</v>
      </c>
      <c r="AS31" s="33">
        <v>0</v>
      </c>
      <c r="AT31" s="33">
        <v>0</v>
      </c>
      <c r="AU31" s="33">
        <v>0</v>
      </c>
      <c r="AV31" s="33">
        <v>0</v>
      </c>
      <c r="AW31" s="33">
        <v>0</v>
      </c>
      <c r="AX31" s="84">
        <f t="shared" si="3"/>
        <v>0</v>
      </c>
      <c r="AY31" s="85">
        <f t="shared" si="3"/>
        <v>0</v>
      </c>
      <c r="AZ31" s="37">
        <v>0</v>
      </c>
      <c r="BA31" s="33">
        <v>0</v>
      </c>
      <c r="BB31" s="33">
        <v>0</v>
      </c>
      <c r="BC31" s="33">
        <v>0</v>
      </c>
      <c r="BD31" s="33">
        <v>0</v>
      </c>
      <c r="BE31" s="33">
        <v>0</v>
      </c>
      <c r="BF31" s="33">
        <v>17</v>
      </c>
      <c r="BG31" s="36">
        <v>97</v>
      </c>
      <c r="BH31" s="92">
        <f t="shared" si="4"/>
        <v>17</v>
      </c>
      <c r="BI31" s="93">
        <f t="shared" si="4"/>
        <v>97</v>
      </c>
    </row>
    <row r="32" spans="1:61" x14ac:dyDescent="0.25">
      <c r="A32" s="34">
        <v>25</v>
      </c>
      <c r="B32" s="35" t="s">
        <v>63</v>
      </c>
      <c r="C32" s="37">
        <v>44290</v>
      </c>
      <c r="D32" s="33">
        <v>59529.94</v>
      </c>
      <c r="E32" s="33">
        <v>14916</v>
      </c>
      <c r="F32" s="33">
        <v>27594.58</v>
      </c>
      <c r="G32" s="33">
        <v>186</v>
      </c>
      <c r="H32" s="33">
        <v>782.66</v>
      </c>
      <c r="I32" s="33">
        <v>696</v>
      </c>
      <c r="J32" s="33">
        <v>967.45</v>
      </c>
      <c r="K32" s="75">
        <f t="shared" si="5"/>
        <v>60088</v>
      </c>
      <c r="L32" s="76">
        <f t="shared" si="5"/>
        <v>88874.63</v>
      </c>
      <c r="M32" s="37">
        <v>2228</v>
      </c>
      <c r="N32" s="33">
        <v>7298.65</v>
      </c>
      <c r="O32" s="33">
        <v>836</v>
      </c>
      <c r="P32" s="33">
        <v>8031.65</v>
      </c>
      <c r="Q32" s="33">
        <v>964</v>
      </c>
      <c r="R32" s="33">
        <v>9397.31</v>
      </c>
      <c r="S32" s="33">
        <v>215</v>
      </c>
      <c r="T32" s="33">
        <v>300.08999999999997</v>
      </c>
      <c r="U32" s="33">
        <v>3018</v>
      </c>
      <c r="V32" s="33">
        <v>4199.49</v>
      </c>
      <c r="W32" s="67">
        <f t="shared" si="6"/>
        <v>7261</v>
      </c>
      <c r="X32" s="68">
        <f t="shared" si="6"/>
        <v>29227.190000000002</v>
      </c>
      <c r="Y32" s="37">
        <v>17</v>
      </c>
      <c r="Z32" s="33">
        <v>61.92</v>
      </c>
      <c r="AA32" s="33">
        <v>479</v>
      </c>
      <c r="AB32" s="33">
        <v>1698.39</v>
      </c>
      <c r="AC32" s="33">
        <v>2307</v>
      </c>
      <c r="AD32" s="33">
        <v>18763.79</v>
      </c>
      <c r="AE32" s="33">
        <v>611</v>
      </c>
      <c r="AF32" s="33">
        <v>1478.63</v>
      </c>
      <c r="AG32" s="33">
        <v>367</v>
      </c>
      <c r="AH32" s="33">
        <v>765.74</v>
      </c>
      <c r="AI32" s="33">
        <v>6505</v>
      </c>
      <c r="AJ32" s="36">
        <v>8852.2800000000007</v>
      </c>
      <c r="AK32" s="59">
        <f t="shared" si="7"/>
        <v>77635</v>
      </c>
      <c r="AL32" s="60">
        <f t="shared" si="7"/>
        <v>149722.57</v>
      </c>
      <c r="AM32" s="37">
        <v>10923</v>
      </c>
      <c r="AN32" s="36">
        <v>17489.79</v>
      </c>
      <c r="AO32" s="29"/>
      <c r="AP32" s="37">
        <v>71</v>
      </c>
      <c r="AQ32" s="36">
        <v>3420.55</v>
      </c>
      <c r="AR32" s="37">
        <v>242</v>
      </c>
      <c r="AS32" s="33">
        <v>492.62</v>
      </c>
      <c r="AT32" s="33">
        <v>6</v>
      </c>
      <c r="AU32" s="33">
        <v>934.44</v>
      </c>
      <c r="AV32" s="33">
        <v>0</v>
      </c>
      <c r="AW32" s="33">
        <v>0</v>
      </c>
      <c r="AX32" s="84">
        <f t="shared" si="3"/>
        <v>248</v>
      </c>
      <c r="AY32" s="85">
        <f t="shared" si="3"/>
        <v>1427.06</v>
      </c>
      <c r="AZ32" s="37">
        <v>1565</v>
      </c>
      <c r="BA32" s="33">
        <v>4972.6400000000003</v>
      </c>
      <c r="BB32" s="33">
        <v>103</v>
      </c>
      <c r="BC32" s="33">
        <v>615.12</v>
      </c>
      <c r="BD32" s="33">
        <v>818</v>
      </c>
      <c r="BE32" s="33">
        <v>2470.84</v>
      </c>
      <c r="BF32" s="33">
        <v>2373</v>
      </c>
      <c r="BG32" s="36">
        <v>7748.4</v>
      </c>
      <c r="BH32" s="92">
        <f t="shared" si="4"/>
        <v>5178</v>
      </c>
      <c r="BI32" s="93">
        <f t="shared" si="4"/>
        <v>20654.61</v>
      </c>
    </row>
    <row r="33" spans="1:61" ht="30" x14ac:dyDescent="0.25">
      <c r="A33" s="34">
        <v>26</v>
      </c>
      <c r="B33" s="35" t="s">
        <v>64</v>
      </c>
      <c r="C33" s="37">
        <v>154456</v>
      </c>
      <c r="D33" s="33">
        <v>185008.32</v>
      </c>
      <c r="E33" s="33">
        <v>11911</v>
      </c>
      <c r="F33" s="33">
        <v>20813.11</v>
      </c>
      <c r="G33" s="33">
        <v>4797</v>
      </c>
      <c r="H33" s="33">
        <v>8765.34</v>
      </c>
      <c r="I33" s="33">
        <v>7829</v>
      </c>
      <c r="J33" s="33">
        <v>9136.67</v>
      </c>
      <c r="K33" s="75">
        <f t="shared" si="5"/>
        <v>178993</v>
      </c>
      <c r="L33" s="76">
        <f t="shared" si="5"/>
        <v>223723.44</v>
      </c>
      <c r="M33" s="37">
        <v>10512</v>
      </c>
      <c r="N33" s="33">
        <v>10041.85</v>
      </c>
      <c r="O33" s="33">
        <v>5268</v>
      </c>
      <c r="P33" s="33">
        <v>9728.09</v>
      </c>
      <c r="Q33" s="33">
        <v>2568</v>
      </c>
      <c r="R33" s="33">
        <v>4721.62</v>
      </c>
      <c r="S33" s="33">
        <v>1748</v>
      </c>
      <c r="T33" s="33">
        <v>2921.36</v>
      </c>
      <c r="U33" s="33">
        <v>2810</v>
      </c>
      <c r="V33" s="33">
        <v>2142.9699999999998</v>
      </c>
      <c r="W33" s="67">
        <f t="shared" si="6"/>
        <v>22906</v>
      </c>
      <c r="X33" s="68">
        <f t="shared" si="6"/>
        <v>29555.890000000003</v>
      </c>
      <c r="Y33" s="37">
        <v>742</v>
      </c>
      <c r="Z33" s="33">
        <v>644.39</v>
      </c>
      <c r="AA33" s="33">
        <v>1098</v>
      </c>
      <c r="AB33" s="33">
        <v>2861.02</v>
      </c>
      <c r="AC33" s="33">
        <v>3080</v>
      </c>
      <c r="AD33" s="33">
        <v>12237.3</v>
      </c>
      <c r="AE33" s="33">
        <v>250</v>
      </c>
      <c r="AF33" s="33">
        <v>418.95</v>
      </c>
      <c r="AG33" s="33">
        <v>870</v>
      </c>
      <c r="AH33" s="33">
        <v>973.6</v>
      </c>
      <c r="AI33" s="33">
        <v>11891</v>
      </c>
      <c r="AJ33" s="36">
        <v>14065.62</v>
      </c>
      <c r="AK33" s="59">
        <f t="shared" si="7"/>
        <v>219830</v>
      </c>
      <c r="AL33" s="60">
        <f t="shared" si="7"/>
        <v>284480.21000000002</v>
      </c>
      <c r="AM33" s="37">
        <v>18054</v>
      </c>
      <c r="AN33" s="36">
        <v>26868.799999999999</v>
      </c>
      <c r="AO33" s="29"/>
      <c r="AP33" s="37">
        <v>0</v>
      </c>
      <c r="AQ33" s="36">
        <v>0</v>
      </c>
      <c r="AR33" s="37">
        <v>0</v>
      </c>
      <c r="AS33" s="33">
        <v>0</v>
      </c>
      <c r="AT33" s="33">
        <v>0</v>
      </c>
      <c r="AU33" s="33">
        <v>0</v>
      </c>
      <c r="AV33" s="33">
        <v>382</v>
      </c>
      <c r="AW33" s="33">
        <v>430.69</v>
      </c>
      <c r="AX33" s="84">
        <f t="shared" si="3"/>
        <v>382</v>
      </c>
      <c r="AY33" s="85">
        <f t="shared" si="3"/>
        <v>430.69</v>
      </c>
      <c r="AZ33" s="37">
        <v>0</v>
      </c>
      <c r="BA33" s="33">
        <v>0</v>
      </c>
      <c r="BB33" s="33">
        <v>602</v>
      </c>
      <c r="BC33" s="33">
        <v>896.69</v>
      </c>
      <c r="BD33" s="33">
        <v>409</v>
      </c>
      <c r="BE33" s="33">
        <v>646.69000000000005</v>
      </c>
      <c r="BF33" s="33">
        <v>3905</v>
      </c>
      <c r="BG33" s="36">
        <v>5001.6899999999996</v>
      </c>
      <c r="BH33" s="92">
        <f t="shared" si="4"/>
        <v>5298</v>
      </c>
      <c r="BI33" s="93">
        <f t="shared" si="4"/>
        <v>6975.76</v>
      </c>
    </row>
    <row r="34" spans="1:61" ht="30" x14ac:dyDescent="0.25">
      <c r="A34" s="34">
        <v>27</v>
      </c>
      <c r="B34" s="35" t="s">
        <v>65</v>
      </c>
      <c r="C34" s="37">
        <v>173917</v>
      </c>
      <c r="D34" s="33">
        <v>240814.48</v>
      </c>
      <c r="E34" s="33">
        <v>21897</v>
      </c>
      <c r="F34" s="33">
        <v>49038.02</v>
      </c>
      <c r="G34" s="33">
        <v>7432</v>
      </c>
      <c r="H34" s="33">
        <v>15821.53</v>
      </c>
      <c r="I34" s="33">
        <v>2493</v>
      </c>
      <c r="J34" s="33">
        <v>6431.15</v>
      </c>
      <c r="K34" s="75">
        <f t="shared" si="5"/>
        <v>205739</v>
      </c>
      <c r="L34" s="76">
        <f t="shared" si="5"/>
        <v>312105.18000000005</v>
      </c>
      <c r="M34" s="37">
        <v>2444</v>
      </c>
      <c r="N34" s="33">
        <v>10269.4</v>
      </c>
      <c r="O34" s="33">
        <v>5947</v>
      </c>
      <c r="P34" s="33">
        <v>17411.53</v>
      </c>
      <c r="Q34" s="33">
        <v>220</v>
      </c>
      <c r="R34" s="33">
        <v>12889.64</v>
      </c>
      <c r="S34" s="33">
        <v>727</v>
      </c>
      <c r="T34" s="33">
        <v>1320.7</v>
      </c>
      <c r="U34" s="33">
        <v>3173</v>
      </c>
      <c r="V34" s="33">
        <v>12045.31</v>
      </c>
      <c r="W34" s="67">
        <f t="shared" si="6"/>
        <v>12511</v>
      </c>
      <c r="X34" s="68">
        <f t="shared" si="6"/>
        <v>53936.579999999994</v>
      </c>
      <c r="Y34" s="37">
        <v>3</v>
      </c>
      <c r="Z34" s="33">
        <v>460</v>
      </c>
      <c r="AA34" s="33">
        <v>912</v>
      </c>
      <c r="AB34" s="33">
        <v>2480.81</v>
      </c>
      <c r="AC34" s="33">
        <v>1964</v>
      </c>
      <c r="AD34" s="33">
        <v>21981.79</v>
      </c>
      <c r="AE34" s="33">
        <v>187</v>
      </c>
      <c r="AF34" s="33">
        <v>890.5</v>
      </c>
      <c r="AG34" s="33">
        <v>389</v>
      </c>
      <c r="AH34" s="33">
        <v>626.5</v>
      </c>
      <c r="AI34" s="33">
        <v>4297</v>
      </c>
      <c r="AJ34" s="36">
        <v>4689.04</v>
      </c>
      <c r="AK34" s="59">
        <f t="shared" si="7"/>
        <v>226002</v>
      </c>
      <c r="AL34" s="60">
        <f t="shared" si="7"/>
        <v>397170.4</v>
      </c>
      <c r="AM34" s="37">
        <v>19837</v>
      </c>
      <c r="AN34" s="36">
        <v>22787.23</v>
      </c>
      <c r="AO34" s="29"/>
      <c r="AP34" s="37">
        <v>0</v>
      </c>
      <c r="AQ34" s="36">
        <v>0</v>
      </c>
      <c r="AR34" s="37">
        <v>730</v>
      </c>
      <c r="AS34" s="33">
        <v>4709</v>
      </c>
      <c r="AT34" s="33">
        <v>1022</v>
      </c>
      <c r="AU34" s="33">
        <v>6592.11</v>
      </c>
      <c r="AV34" s="33">
        <v>1265</v>
      </c>
      <c r="AW34" s="33">
        <v>8161.31</v>
      </c>
      <c r="AX34" s="84">
        <f t="shared" si="3"/>
        <v>3017</v>
      </c>
      <c r="AY34" s="85">
        <f t="shared" si="3"/>
        <v>19462.420000000002</v>
      </c>
      <c r="AZ34" s="37">
        <v>245</v>
      </c>
      <c r="BA34" s="33">
        <v>1581.55</v>
      </c>
      <c r="BB34" s="33">
        <v>721</v>
      </c>
      <c r="BC34" s="33">
        <v>5747.32</v>
      </c>
      <c r="BD34" s="33">
        <v>812</v>
      </c>
      <c r="BE34" s="33">
        <v>4227.18</v>
      </c>
      <c r="BF34" s="33">
        <v>2601</v>
      </c>
      <c r="BG34" s="36">
        <v>13303.25</v>
      </c>
      <c r="BH34" s="92">
        <f t="shared" si="4"/>
        <v>7396</v>
      </c>
      <c r="BI34" s="93">
        <f t="shared" si="4"/>
        <v>44321.72</v>
      </c>
    </row>
    <row r="35" spans="1:61" x14ac:dyDescent="0.25">
      <c r="A35" s="34">
        <v>28</v>
      </c>
      <c r="B35" s="50" t="s">
        <v>66</v>
      </c>
      <c r="C35" s="37">
        <v>34134</v>
      </c>
      <c r="D35" s="33">
        <v>94411.03</v>
      </c>
      <c r="E35" s="33">
        <v>14095</v>
      </c>
      <c r="F35" s="33">
        <v>50833.39</v>
      </c>
      <c r="G35" s="33">
        <v>1715</v>
      </c>
      <c r="H35" s="33">
        <v>11761.51</v>
      </c>
      <c r="I35" s="33">
        <v>1955</v>
      </c>
      <c r="J35" s="33">
        <v>14106.64</v>
      </c>
      <c r="K35" s="75">
        <f t="shared" si="5"/>
        <v>51899</v>
      </c>
      <c r="L35" s="76">
        <f t="shared" si="5"/>
        <v>171112.57</v>
      </c>
      <c r="M35" s="37">
        <v>5600</v>
      </c>
      <c r="N35" s="33">
        <v>29883.29</v>
      </c>
      <c r="O35" s="33">
        <v>7446</v>
      </c>
      <c r="P35" s="33">
        <v>34813.32</v>
      </c>
      <c r="Q35" s="33">
        <v>1276</v>
      </c>
      <c r="R35" s="33">
        <v>33175.96</v>
      </c>
      <c r="S35" s="33">
        <v>594</v>
      </c>
      <c r="T35" s="33">
        <v>6184.46</v>
      </c>
      <c r="U35" s="33">
        <v>38916</v>
      </c>
      <c r="V35" s="33">
        <v>19275.45</v>
      </c>
      <c r="W35" s="67">
        <f t="shared" si="6"/>
        <v>53832</v>
      </c>
      <c r="X35" s="68">
        <f t="shared" si="6"/>
        <v>123332.48000000001</v>
      </c>
      <c r="Y35" s="37">
        <v>276</v>
      </c>
      <c r="Z35" s="33">
        <v>6855.05</v>
      </c>
      <c r="AA35" s="33">
        <v>1304</v>
      </c>
      <c r="AB35" s="33">
        <v>4386.12</v>
      </c>
      <c r="AC35" s="33">
        <v>3035</v>
      </c>
      <c r="AD35" s="33">
        <v>66224.929999999993</v>
      </c>
      <c r="AE35" s="33">
        <v>222</v>
      </c>
      <c r="AF35" s="33">
        <v>592.45000000000005</v>
      </c>
      <c r="AG35" s="33">
        <v>315</v>
      </c>
      <c r="AH35" s="33">
        <v>1006.1</v>
      </c>
      <c r="AI35" s="33">
        <v>4898</v>
      </c>
      <c r="AJ35" s="36">
        <v>12075.63</v>
      </c>
      <c r="AK35" s="59">
        <f t="shared" si="7"/>
        <v>115781</v>
      </c>
      <c r="AL35" s="60">
        <f t="shared" si="7"/>
        <v>385585.33</v>
      </c>
      <c r="AM35" s="37">
        <v>8906</v>
      </c>
      <c r="AN35" s="36">
        <v>35439.21</v>
      </c>
      <c r="AO35" s="29"/>
      <c r="AP35" s="37">
        <v>75</v>
      </c>
      <c r="AQ35" s="36">
        <v>2251.06</v>
      </c>
      <c r="AR35" s="37">
        <v>348</v>
      </c>
      <c r="AS35" s="33">
        <v>1648.68</v>
      </c>
      <c r="AT35" s="33">
        <v>136</v>
      </c>
      <c r="AU35" s="33">
        <v>4800.6499999999996</v>
      </c>
      <c r="AV35" s="33">
        <v>159</v>
      </c>
      <c r="AW35" s="33">
        <v>1162.3</v>
      </c>
      <c r="AX35" s="84">
        <f t="shared" si="3"/>
        <v>643</v>
      </c>
      <c r="AY35" s="85">
        <f t="shared" si="3"/>
        <v>7611.63</v>
      </c>
      <c r="AZ35" s="37">
        <v>1658</v>
      </c>
      <c r="BA35" s="33">
        <v>3360.09</v>
      </c>
      <c r="BB35" s="33">
        <v>315</v>
      </c>
      <c r="BC35" s="33">
        <v>5462.58</v>
      </c>
      <c r="BD35" s="33">
        <v>723</v>
      </c>
      <c r="BE35" s="33">
        <v>2755.46</v>
      </c>
      <c r="BF35" s="33">
        <v>1099</v>
      </c>
      <c r="BG35" s="36">
        <v>10542.99</v>
      </c>
      <c r="BH35" s="92">
        <f t="shared" si="4"/>
        <v>4513</v>
      </c>
      <c r="BI35" s="93">
        <f t="shared" si="4"/>
        <v>31983.809999999998</v>
      </c>
    </row>
    <row r="36" spans="1:61" x14ac:dyDescent="0.25">
      <c r="A36" s="34">
        <v>29</v>
      </c>
      <c r="B36" s="50" t="s">
        <v>67</v>
      </c>
      <c r="C36" s="37">
        <v>40</v>
      </c>
      <c r="D36" s="33">
        <v>35</v>
      </c>
      <c r="E36" s="33">
        <v>0</v>
      </c>
      <c r="F36" s="33">
        <v>0</v>
      </c>
      <c r="G36" s="33">
        <v>16</v>
      </c>
      <c r="H36" s="33">
        <v>22</v>
      </c>
      <c r="I36" s="33">
        <v>0</v>
      </c>
      <c r="J36" s="33">
        <v>0</v>
      </c>
      <c r="K36" s="75">
        <f t="shared" si="5"/>
        <v>56</v>
      </c>
      <c r="L36" s="76">
        <f t="shared" si="5"/>
        <v>57</v>
      </c>
      <c r="M36" s="37">
        <v>33</v>
      </c>
      <c r="N36" s="33">
        <v>763.2</v>
      </c>
      <c r="O36" s="33">
        <v>21</v>
      </c>
      <c r="P36" s="33">
        <v>1026.42</v>
      </c>
      <c r="Q36" s="33">
        <v>10</v>
      </c>
      <c r="R36" s="33">
        <v>1159.0999999999999</v>
      </c>
      <c r="S36" s="33">
        <v>10</v>
      </c>
      <c r="T36" s="33">
        <v>184.28</v>
      </c>
      <c r="U36" s="33">
        <v>426</v>
      </c>
      <c r="V36" s="33">
        <v>179.82</v>
      </c>
      <c r="W36" s="67">
        <f t="shared" si="6"/>
        <v>500</v>
      </c>
      <c r="X36" s="68">
        <f t="shared" si="6"/>
        <v>3312.8200000000006</v>
      </c>
      <c r="Y36" s="37">
        <v>0</v>
      </c>
      <c r="Z36" s="33">
        <v>0</v>
      </c>
      <c r="AA36" s="33">
        <v>13</v>
      </c>
      <c r="AB36" s="33">
        <v>35.42</v>
      </c>
      <c r="AC36" s="33">
        <v>73</v>
      </c>
      <c r="AD36" s="33">
        <v>414.73</v>
      </c>
      <c r="AE36" s="33">
        <v>0</v>
      </c>
      <c r="AF36" s="33">
        <v>0</v>
      </c>
      <c r="AG36" s="33">
        <v>10</v>
      </c>
      <c r="AH36" s="33">
        <v>10.17</v>
      </c>
      <c r="AI36" s="33">
        <v>65</v>
      </c>
      <c r="AJ36" s="36">
        <v>113.35</v>
      </c>
      <c r="AK36" s="59">
        <f t="shared" si="7"/>
        <v>717</v>
      </c>
      <c r="AL36" s="60">
        <f t="shared" si="7"/>
        <v>3943.4900000000007</v>
      </c>
      <c r="AM36" s="37">
        <v>94</v>
      </c>
      <c r="AN36" s="36">
        <v>283.89999999999998</v>
      </c>
      <c r="AO36" s="29"/>
      <c r="AP36" s="37">
        <v>0</v>
      </c>
      <c r="AQ36" s="36">
        <v>0</v>
      </c>
      <c r="AR36" s="37">
        <v>7</v>
      </c>
      <c r="AS36" s="33">
        <v>771</v>
      </c>
      <c r="AT36" s="33">
        <v>9</v>
      </c>
      <c r="AU36" s="33">
        <v>1029.1600000000001</v>
      </c>
      <c r="AV36" s="33">
        <v>10</v>
      </c>
      <c r="AW36" s="33">
        <v>1235.94</v>
      </c>
      <c r="AX36" s="84">
        <f t="shared" si="3"/>
        <v>26</v>
      </c>
      <c r="AY36" s="85">
        <f t="shared" si="3"/>
        <v>3036.1000000000004</v>
      </c>
      <c r="AZ36" s="37">
        <v>7</v>
      </c>
      <c r="BA36" s="33">
        <v>131.94</v>
      </c>
      <c r="BB36" s="33">
        <v>705</v>
      </c>
      <c r="BC36" s="33">
        <v>1321.66</v>
      </c>
      <c r="BD36" s="33">
        <v>34</v>
      </c>
      <c r="BE36" s="33">
        <v>161.11000000000001</v>
      </c>
      <c r="BF36" s="33">
        <v>3060</v>
      </c>
      <c r="BG36" s="36">
        <v>12946.25</v>
      </c>
      <c r="BH36" s="92">
        <f t="shared" si="4"/>
        <v>3832</v>
      </c>
      <c r="BI36" s="93">
        <f t="shared" si="4"/>
        <v>17597.060000000001</v>
      </c>
    </row>
    <row r="37" spans="1:61" x14ac:dyDescent="0.25">
      <c r="A37" s="34">
        <v>30</v>
      </c>
      <c r="B37" s="50" t="s">
        <v>68</v>
      </c>
      <c r="C37" s="37">
        <v>0</v>
      </c>
      <c r="D37" s="33">
        <v>0</v>
      </c>
      <c r="E37" s="33">
        <v>478</v>
      </c>
      <c r="F37" s="33">
        <v>1050.82</v>
      </c>
      <c r="G37" s="33">
        <v>0</v>
      </c>
      <c r="H37" s="33">
        <v>0</v>
      </c>
      <c r="I37" s="33">
        <v>20</v>
      </c>
      <c r="J37" s="33">
        <v>200</v>
      </c>
      <c r="K37" s="75">
        <f t="shared" si="5"/>
        <v>498</v>
      </c>
      <c r="L37" s="76">
        <f t="shared" si="5"/>
        <v>1250.82</v>
      </c>
      <c r="M37" s="37">
        <v>79</v>
      </c>
      <c r="N37" s="33">
        <v>2034.03</v>
      </c>
      <c r="O37" s="33">
        <v>74</v>
      </c>
      <c r="P37" s="33">
        <v>8435.0499999999993</v>
      </c>
      <c r="Q37" s="33">
        <v>35</v>
      </c>
      <c r="R37" s="33">
        <v>3096.84</v>
      </c>
      <c r="S37" s="33">
        <v>28</v>
      </c>
      <c r="T37" s="33">
        <v>258.14999999999998</v>
      </c>
      <c r="U37" s="33">
        <v>118</v>
      </c>
      <c r="V37" s="33">
        <v>32.58</v>
      </c>
      <c r="W37" s="67">
        <f t="shared" si="6"/>
        <v>334</v>
      </c>
      <c r="X37" s="68">
        <f t="shared" si="6"/>
        <v>13856.65</v>
      </c>
      <c r="Y37" s="37">
        <v>0</v>
      </c>
      <c r="Z37" s="33">
        <v>0</v>
      </c>
      <c r="AA37" s="33">
        <v>46</v>
      </c>
      <c r="AB37" s="33">
        <v>81.42</v>
      </c>
      <c r="AC37" s="33">
        <v>237</v>
      </c>
      <c r="AD37" s="33">
        <v>1686.49</v>
      </c>
      <c r="AE37" s="33">
        <v>0</v>
      </c>
      <c r="AF37" s="33">
        <v>0</v>
      </c>
      <c r="AG37" s="33">
        <v>0</v>
      </c>
      <c r="AH37" s="33">
        <v>10.17</v>
      </c>
      <c r="AI37" s="33">
        <v>81</v>
      </c>
      <c r="AJ37" s="36">
        <v>137.03</v>
      </c>
      <c r="AK37" s="59">
        <f t="shared" si="7"/>
        <v>1196</v>
      </c>
      <c r="AL37" s="60">
        <f t="shared" si="7"/>
        <v>17022.579999999998</v>
      </c>
      <c r="AM37" s="37">
        <v>4595</v>
      </c>
      <c r="AN37" s="36">
        <v>198.23</v>
      </c>
      <c r="AO37" s="29"/>
      <c r="AP37" s="37">
        <v>0</v>
      </c>
      <c r="AQ37" s="36">
        <v>0</v>
      </c>
      <c r="AR37" s="37">
        <v>12</v>
      </c>
      <c r="AS37" s="33">
        <v>44</v>
      </c>
      <c r="AT37" s="33">
        <v>17</v>
      </c>
      <c r="AU37" s="33">
        <v>62.05</v>
      </c>
      <c r="AV37" s="33">
        <v>21</v>
      </c>
      <c r="AW37" s="33">
        <v>77.14</v>
      </c>
      <c r="AX37" s="84">
        <f t="shared" si="3"/>
        <v>50</v>
      </c>
      <c r="AY37" s="85">
        <f t="shared" si="3"/>
        <v>183.19</v>
      </c>
      <c r="AZ37" s="37">
        <v>5</v>
      </c>
      <c r="BA37" s="33">
        <v>39.770000000000003</v>
      </c>
      <c r="BB37" s="33">
        <v>20</v>
      </c>
      <c r="BC37" s="33">
        <v>255.46</v>
      </c>
      <c r="BD37" s="33">
        <v>37</v>
      </c>
      <c r="BE37" s="33">
        <v>163.63999999999999</v>
      </c>
      <c r="BF37" s="33">
        <v>31</v>
      </c>
      <c r="BG37" s="36">
        <v>253.41</v>
      </c>
      <c r="BH37" s="92">
        <f t="shared" si="4"/>
        <v>143</v>
      </c>
      <c r="BI37" s="93">
        <f t="shared" si="4"/>
        <v>895.46999999999991</v>
      </c>
    </row>
    <row r="38" spans="1:61" x14ac:dyDescent="0.25">
      <c r="A38" s="34">
        <v>31</v>
      </c>
      <c r="B38" s="50" t="s">
        <v>69</v>
      </c>
      <c r="C38" s="37">
        <v>2043</v>
      </c>
      <c r="D38" s="33">
        <v>3878.18</v>
      </c>
      <c r="E38" s="33">
        <v>2203</v>
      </c>
      <c r="F38" s="33">
        <v>10016.219999999999</v>
      </c>
      <c r="G38" s="33">
        <v>92</v>
      </c>
      <c r="H38" s="33">
        <v>484.46</v>
      </c>
      <c r="I38" s="33">
        <v>254</v>
      </c>
      <c r="J38" s="33">
        <v>504.33</v>
      </c>
      <c r="K38" s="75">
        <f t="shared" si="5"/>
        <v>4592</v>
      </c>
      <c r="L38" s="76">
        <f t="shared" si="5"/>
        <v>14883.189999999999</v>
      </c>
      <c r="M38" s="37">
        <v>613</v>
      </c>
      <c r="N38" s="33">
        <v>2274.62</v>
      </c>
      <c r="O38" s="33">
        <v>4413</v>
      </c>
      <c r="P38" s="33">
        <v>8042.26</v>
      </c>
      <c r="Q38" s="33">
        <v>220</v>
      </c>
      <c r="R38" s="33">
        <v>3494.08</v>
      </c>
      <c r="S38" s="33">
        <v>34</v>
      </c>
      <c r="T38" s="33">
        <v>48.39</v>
      </c>
      <c r="U38" s="33">
        <v>1885</v>
      </c>
      <c r="V38" s="33">
        <v>1047.3499999999999</v>
      </c>
      <c r="W38" s="67">
        <f t="shared" si="6"/>
        <v>7165</v>
      </c>
      <c r="X38" s="68">
        <f t="shared" si="6"/>
        <v>14906.7</v>
      </c>
      <c r="Y38" s="37">
        <v>12</v>
      </c>
      <c r="Z38" s="33">
        <v>279.85000000000002</v>
      </c>
      <c r="AA38" s="33">
        <v>60</v>
      </c>
      <c r="AB38" s="33">
        <v>387.11</v>
      </c>
      <c r="AC38" s="33">
        <v>224</v>
      </c>
      <c r="AD38" s="33">
        <v>2994.7</v>
      </c>
      <c r="AE38" s="33">
        <v>43</v>
      </c>
      <c r="AF38" s="33">
        <v>78.319999999999993</v>
      </c>
      <c r="AG38" s="33">
        <v>31</v>
      </c>
      <c r="AH38" s="33">
        <v>38.26</v>
      </c>
      <c r="AI38" s="33">
        <v>590</v>
      </c>
      <c r="AJ38" s="36">
        <v>1187.49</v>
      </c>
      <c r="AK38" s="59">
        <f t="shared" si="7"/>
        <v>12717</v>
      </c>
      <c r="AL38" s="60">
        <f t="shared" si="7"/>
        <v>34755.619999999995</v>
      </c>
      <c r="AM38" s="37">
        <v>23185</v>
      </c>
      <c r="AN38" s="36">
        <v>3903.19</v>
      </c>
      <c r="AO38" s="29"/>
      <c r="AP38" s="37">
        <v>11</v>
      </c>
      <c r="AQ38" s="36">
        <v>29.11</v>
      </c>
      <c r="AR38" s="37">
        <v>45</v>
      </c>
      <c r="AS38" s="33">
        <v>189.52</v>
      </c>
      <c r="AT38" s="33">
        <v>11</v>
      </c>
      <c r="AU38" s="33">
        <v>129.47999999999999</v>
      </c>
      <c r="AV38" s="33">
        <v>201</v>
      </c>
      <c r="AW38" s="33">
        <v>964.22</v>
      </c>
      <c r="AX38" s="84">
        <f t="shared" si="3"/>
        <v>257</v>
      </c>
      <c r="AY38" s="85">
        <f t="shared" si="3"/>
        <v>1283.22</v>
      </c>
      <c r="AZ38" s="37">
        <v>244</v>
      </c>
      <c r="BA38" s="33">
        <v>679.92</v>
      </c>
      <c r="BB38" s="33">
        <v>235</v>
      </c>
      <c r="BC38" s="33">
        <v>1031.93</v>
      </c>
      <c r="BD38" s="33">
        <v>224</v>
      </c>
      <c r="BE38" s="33">
        <v>951.54</v>
      </c>
      <c r="BF38" s="33">
        <v>835</v>
      </c>
      <c r="BG38" s="36">
        <v>2000.86</v>
      </c>
      <c r="BH38" s="92">
        <f t="shared" si="4"/>
        <v>1806</v>
      </c>
      <c r="BI38" s="93">
        <f t="shared" si="4"/>
        <v>5976.58</v>
      </c>
    </row>
    <row r="39" spans="1:61" x14ac:dyDescent="0.25">
      <c r="A39" s="34">
        <v>32</v>
      </c>
      <c r="B39" s="50" t="s">
        <v>70</v>
      </c>
      <c r="C39" s="37">
        <v>253</v>
      </c>
      <c r="D39" s="33">
        <v>674.49</v>
      </c>
      <c r="E39" s="33">
        <v>485</v>
      </c>
      <c r="F39" s="33">
        <v>1107.55</v>
      </c>
      <c r="G39" s="33">
        <v>0</v>
      </c>
      <c r="H39" s="33">
        <v>0</v>
      </c>
      <c r="I39" s="33">
        <v>0</v>
      </c>
      <c r="J39" s="33">
        <v>0</v>
      </c>
      <c r="K39" s="75">
        <f t="shared" si="5"/>
        <v>738</v>
      </c>
      <c r="L39" s="76">
        <f t="shared" si="5"/>
        <v>1782.04</v>
      </c>
      <c r="M39" s="37">
        <v>95</v>
      </c>
      <c r="N39" s="33">
        <v>586.48</v>
      </c>
      <c r="O39" s="33">
        <v>49</v>
      </c>
      <c r="P39" s="33">
        <v>757.97</v>
      </c>
      <c r="Q39" s="33">
        <v>71</v>
      </c>
      <c r="R39" s="33">
        <v>1114.6300000000001</v>
      </c>
      <c r="S39" s="33">
        <v>0</v>
      </c>
      <c r="T39" s="33">
        <v>0</v>
      </c>
      <c r="U39" s="33">
        <v>167</v>
      </c>
      <c r="V39" s="33">
        <v>29.47</v>
      </c>
      <c r="W39" s="67">
        <f t="shared" si="6"/>
        <v>382</v>
      </c>
      <c r="X39" s="68">
        <f t="shared" si="6"/>
        <v>2488.5499999999997</v>
      </c>
      <c r="Y39" s="37">
        <v>0</v>
      </c>
      <c r="Z39" s="33">
        <v>0</v>
      </c>
      <c r="AA39" s="33">
        <v>2</v>
      </c>
      <c r="AB39" s="33">
        <v>12.42</v>
      </c>
      <c r="AC39" s="33">
        <v>208</v>
      </c>
      <c r="AD39" s="33">
        <v>841.41</v>
      </c>
      <c r="AE39" s="33">
        <v>0</v>
      </c>
      <c r="AF39" s="33">
        <v>0</v>
      </c>
      <c r="AG39" s="33">
        <v>4</v>
      </c>
      <c r="AH39" s="33">
        <v>10.17</v>
      </c>
      <c r="AI39" s="33">
        <v>112</v>
      </c>
      <c r="AJ39" s="36">
        <v>150.03</v>
      </c>
      <c r="AK39" s="59">
        <f t="shared" si="7"/>
        <v>1446</v>
      </c>
      <c r="AL39" s="60">
        <f t="shared" si="7"/>
        <v>5284.62</v>
      </c>
      <c r="AM39" s="37">
        <v>2702</v>
      </c>
      <c r="AN39" s="36">
        <v>166.19</v>
      </c>
      <c r="AO39" s="29"/>
      <c r="AP39" s="37">
        <v>0</v>
      </c>
      <c r="AQ39" s="36">
        <v>0</v>
      </c>
      <c r="AR39" s="37">
        <v>19</v>
      </c>
      <c r="AS39" s="33">
        <v>899</v>
      </c>
      <c r="AT39" s="33">
        <v>26</v>
      </c>
      <c r="AU39" s="33">
        <v>1138.8599999999999</v>
      </c>
      <c r="AV39" s="33">
        <v>32</v>
      </c>
      <c r="AW39" s="33">
        <v>1372.1</v>
      </c>
      <c r="AX39" s="84">
        <f t="shared" si="3"/>
        <v>77</v>
      </c>
      <c r="AY39" s="85">
        <f t="shared" si="3"/>
        <v>3409.96</v>
      </c>
      <c r="AZ39" s="37">
        <v>9</v>
      </c>
      <c r="BA39" s="33">
        <v>103.06</v>
      </c>
      <c r="BB39" s="33">
        <v>16</v>
      </c>
      <c r="BC39" s="33">
        <v>179.35</v>
      </c>
      <c r="BD39" s="33">
        <v>10</v>
      </c>
      <c r="BE39" s="33">
        <v>52.9</v>
      </c>
      <c r="BF39" s="33">
        <v>2676</v>
      </c>
      <c r="BG39" s="36">
        <v>1965.95</v>
      </c>
      <c r="BH39" s="92">
        <f t="shared" si="4"/>
        <v>2788</v>
      </c>
      <c r="BI39" s="93">
        <f t="shared" si="4"/>
        <v>5711.22</v>
      </c>
    </row>
    <row r="40" spans="1:61" x14ac:dyDescent="0.25">
      <c r="A40" s="34">
        <v>33</v>
      </c>
      <c r="B40" s="50" t="s">
        <v>71</v>
      </c>
      <c r="C40" s="37">
        <v>5461</v>
      </c>
      <c r="D40" s="33">
        <v>10204.61</v>
      </c>
      <c r="E40" s="33">
        <v>2099</v>
      </c>
      <c r="F40" s="33">
        <v>3451.49</v>
      </c>
      <c r="G40" s="33">
        <v>336</v>
      </c>
      <c r="H40" s="33">
        <v>653.22</v>
      </c>
      <c r="I40" s="33">
        <v>570</v>
      </c>
      <c r="J40" s="33">
        <v>1166.19</v>
      </c>
      <c r="K40" s="75">
        <f t="shared" si="5"/>
        <v>8466</v>
      </c>
      <c r="L40" s="76">
        <f t="shared" si="5"/>
        <v>15475.51</v>
      </c>
      <c r="M40" s="37">
        <v>725</v>
      </c>
      <c r="N40" s="33">
        <v>3587.64</v>
      </c>
      <c r="O40" s="33">
        <v>6838</v>
      </c>
      <c r="P40" s="33">
        <v>10954.74</v>
      </c>
      <c r="Q40" s="33">
        <v>243</v>
      </c>
      <c r="R40" s="33">
        <v>5128.78</v>
      </c>
      <c r="S40" s="33">
        <v>55</v>
      </c>
      <c r="T40" s="33">
        <v>80.760000000000005</v>
      </c>
      <c r="U40" s="33">
        <v>2538</v>
      </c>
      <c r="V40" s="33">
        <v>2003.25</v>
      </c>
      <c r="W40" s="67">
        <f t="shared" si="6"/>
        <v>10399</v>
      </c>
      <c r="X40" s="68">
        <f t="shared" si="6"/>
        <v>21755.17</v>
      </c>
      <c r="Y40" s="37">
        <v>48</v>
      </c>
      <c r="Z40" s="33">
        <v>219.96</v>
      </c>
      <c r="AA40" s="33">
        <v>250</v>
      </c>
      <c r="AB40" s="33">
        <v>691.48</v>
      </c>
      <c r="AC40" s="33">
        <v>908</v>
      </c>
      <c r="AD40" s="33">
        <v>8698.2900000000009</v>
      </c>
      <c r="AE40" s="33">
        <v>30</v>
      </c>
      <c r="AF40" s="33">
        <v>56.65</v>
      </c>
      <c r="AG40" s="33">
        <v>22</v>
      </c>
      <c r="AH40" s="33">
        <v>58.69</v>
      </c>
      <c r="AI40" s="33">
        <v>678</v>
      </c>
      <c r="AJ40" s="36">
        <v>1242</v>
      </c>
      <c r="AK40" s="59">
        <f t="shared" si="7"/>
        <v>20801</v>
      </c>
      <c r="AL40" s="60">
        <f t="shared" si="7"/>
        <v>48197.750000000007</v>
      </c>
      <c r="AM40" s="37">
        <v>121322</v>
      </c>
      <c r="AN40" s="36">
        <v>3881</v>
      </c>
      <c r="AO40" s="29"/>
      <c r="AP40" s="37">
        <v>11</v>
      </c>
      <c r="AQ40" s="36">
        <v>484.34</v>
      </c>
      <c r="AR40" s="37">
        <v>81</v>
      </c>
      <c r="AS40" s="33">
        <v>384.3</v>
      </c>
      <c r="AT40" s="33">
        <v>60</v>
      </c>
      <c r="AU40" s="33">
        <v>501.99</v>
      </c>
      <c r="AV40" s="33">
        <v>72</v>
      </c>
      <c r="AW40" s="33">
        <v>494.54</v>
      </c>
      <c r="AX40" s="84">
        <f t="shared" si="3"/>
        <v>213</v>
      </c>
      <c r="AY40" s="85">
        <f t="shared" si="3"/>
        <v>1380.83</v>
      </c>
      <c r="AZ40" s="37">
        <v>263</v>
      </c>
      <c r="BA40" s="33">
        <v>874.72</v>
      </c>
      <c r="BB40" s="33">
        <v>54</v>
      </c>
      <c r="BC40" s="33">
        <v>606.16</v>
      </c>
      <c r="BD40" s="33">
        <v>126</v>
      </c>
      <c r="BE40" s="33">
        <v>472.04</v>
      </c>
      <c r="BF40" s="33">
        <v>412</v>
      </c>
      <c r="BG40" s="36">
        <v>903.1</v>
      </c>
      <c r="BH40" s="92">
        <f t="shared" si="4"/>
        <v>1079</v>
      </c>
      <c r="BI40" s="93">
        <f t="shared" si="4"/>
        <v>4721.1899999999996</v>
      </c>
    </row>
    <row r="41" spans="1:61" x14ac:dyDescent="0.25">
      <c r="A41" s="34">
        <v>34</v>
      </c>
      <c r="B41" s="50" t="s">
        <v>72</v>
      </c>
      <c r="C41" s="37">
        <v>47954</v>
      </c>
      <c r="D41" s="33">
        <v>115910.16</v>
      </c>
      <c r="E41" s="33">
        <v>30218</v>
      </c>
      <c r="F41" s="33">
        <v>73527.73</v>
      </c>
      <c r="G41" s="33">
        <v>8392</v>
      </c>
      <c r="H41" s="33">
        <v>28075.53</v>
      </c>
      <c r="I41" s="33">
        <v>6768</v>
      </c>
      <c r="J41" s="33">
        <v>22545.15</v>
      </c>
      <c r="K41" s="75">
        <f t="shared" si="5"/>
        <v>93332</v>
      </c>
      <c r="L41" s="76">
        <f t="shared" si="5"/>
        <v>240058.57</v>
      </c>
      <c r="M41" s="37">
        <v>14482</v>
      </c>
      <c r="N41" s="33">
        <v>55554.55</v>
      </c>
      <c r="O41" s="33">
        <v>8479</v>
      </c>
      <c r="P41" s="33">
        <v>96074.12</v>
      </c>
      <c r="Q41" s="33">
        <v>1886</v>
      </c>
      <c r="R41" s="33">
        <v>78627.97</v>
      </c>
      <c r="S41" s="33">
        <v>1188</v>
      </c>
      <c r="T41" s="33">
        <v>8521.68</v>
      </c>
      <c r="U41" s="33">
        <v>73469</v>
      </c>
      <c r="V41" s="33">
        <v>35537.199999999997</v>
      </c>
      <c r="W41" s="67">
        <f t="shared" si="6"/>
        <v>99504</v>
      </c>
      <c r="X41" s="68">
        <f t="shared" si="6"/>
        <v>274315.51999999996</v>
      </c>
      <c r="Y41" s="37">
        <v>377</v>
      </c>
      <c r="Z41" s="33">
        <v>9852.6299999999992</v>
      </c>
      <c r="AA41" s="33">
        <v>1632</v>
      </c>
      <c r="AB41" s="33">
        <v>4828.47</v>
      </c>
      <c r="AC41" s="33">
        <v>3902</v>
      </c>
      <c r="AD41" s="33">
        <v>31814.09</v>
      </c>
      <c r="AE41" s="33">
        <v>293</v>
      </c>
      <c r="AF41" s="33">
        <v>877.26</v>
      </c>
      <c r="AG41" s="33">
        <v>563</v>
      </c>
      <c r="AH41" s="33">
        <v>1051.3499999999999</v>
      </c>
      <c r="AI41" s="33">
        <v>19982</v>
      </c>
      <c r="AJ41" s="36">
        <v>20773.599999999999</v>
      </c>
      <c r="AK41" s="59">
        <f t="shared" si="7"/>
        <v>219585</v>
      </c>
      <c r="AL41" s="60">
        <f t="shared" si="7"/>
        <v>583571.48999999987</v>
      </c>
      <c r="AM41" s="37">
        <v>304165</v>
      </c>
      <c r="AN41" s="36">
        <v>66933.960000000006</v>
      </c>
      <c r="AO41" s="29"/>
      <c r="AP41" s="37">
        <v>48</v>
      </c>
      <c r="AQ41" s="36">
        <v>2610.92</v>
      </c>
      <c r="AR41" s="37">
        <v>281</v>
      </c>
      <c r="AS41" s="33">
        <v>5921.03</v>
      </c>
      <c r="AT41" s="33">
        <v>170</v>
      </c>
      <c r="AU41" s="33">
        <v>8854.1</v>
      </c>
      <c r="AV41" s="33">
        <v>2358</v>
      </c>
      <c r="AW41" s="33">
        <v>6615.39</v>
      </c>
      <c r="AX41" s="84">
        <f t="shared" si="3"/>
        <v>2809</v>
      </c>
      <c r="AY41" s="85">
        <f t="shared" si="3"/>
        <v>21390.52</v>
      </c>
      <c r="AZ41" s="37">
        <v>1112</v>
      </c>
      <c r="BA41" s="33">
        <v>5988.65</v>
      </c>
      <c r="BB41" s="33">
        <v>2715</v>
      </c>
      <c r="BC41" s="33">
        <v>12908.95</v>
      </c>
      <c r="BD41" s="33">
        <v>3713</v>
      </c>
      <c r="BE41" s="33">
        <v>7503.77</v>
      </c>
      <c r="BF41" s="33">
        <v>10170</v>
      </c>
      <c r="BG41" s="36">
        <v>29255.74</v>
      </c>
      <c r="BH41" s="92">
        <f t="shared" si="4"/>
        <v>20567</v>
      </c>
      <c r="BI41" s="93">
        <f t="shared" si="4"/>
        <v>79658.550000000017</v>
      </c>
    </row>
    <row r="42" spans="1:61" x14ac:dyDescent="0.25">
      <c r="A42" s="34">
        <v>35</v>
      </c>
      <c r="B42" s="50" t="s">
        <v>73</v>
      </c>
      <c r="C42" s="37">
        <v>30666</v>
      </c>
      <c r="D42" s="33">
        <v>94048.59</v>
      </c>
      <c r="E42" s="33">
        <v>20993</v>
      </c>
      <c r="F42" s="33">
        <v>45172.53</v>
      </c>
      <c r="G42" s="33">
        <v>4662</v>
      </c>
      <c r="H42" s="33">
        <v>11600.93</v>
      </c>
      <c r="I42" s="33">
        <v>5075</v>
      </c>
      <c r="J42" s="33">
        <v>10977.32</v>
      </c>
      <c r="K42" s="75">
        <f t="shared" si="5"/>
        <v>61396</v>
      </c>
      <c r="L42" s="76">
        <f t="shared" si="5"/>
        <v>161799.37</v>
      </c>
      <c r="M42" s="37">
        <v>10266</v>
      </c>
      <c r="N42" s="33">
        <v>51078.74</v>
      </c>
      <c r="O42" s="33">
        <v>11138</v>
      </c>
      <c r="P42" s="33">
        <v>61453.54</v>
      </c>
      <c r="Q42" s="33">
        <v>2258</v>
      </c>
      <c r="R42" s="33">
        <v>71752.84</v>
      </c>
      <c r="S42" s="33">
        <v>805</v>
      </c>
      <c r="T42" s="33">
        <v>7088</v>
      </c>
      <c r="U42" s="33">
        <v>62504</v>
      </c>
      <c r="V42" s="33">
        <v>32952.5</v>
      </c>
      <c r="W42" s="67">
        <f t="shared" si="6"/>
        <v>86971</v>
      </c>
      <c r="X42" s="68">
        <f t="shared" si="6"/>
        <v>224325.62</v>
      </c>
      <c r="Y42" s="37">
        <v>277</v>
      </c>
      <c r="Z42" s="33">
        <v>8847.99</v>
      </c>
      <c r="AA42" s="33">
        <v>1282</v>
      </c>
      <c r="AB42" s="33">
        <v>10176.01</v>
      </c>
      <c r="AC42" s="33">
        <v>5529</v>
      </c>
      <c r="AD42" s="33">
        <v>65416.32</v>
      </c>
      <c r="AE42" s="33">
        <v>190</v>
      </c>
      <c r="AF42" s="33">
        <v>485.3</v>
      </c>
      <c r="AG42" s="33">
        <v>317</v>
      </c>
      <c r="AH42" s="33">
        <v>963.84</v>
      </c>
      <c r="AI42" s="33">
        <v>6588</v>
      </c>
      <c r="AJ42" s="36">
        <v>16245.16</v>
      </c>
      <c r="AK42" s="59">
        <f t="shared" si="7"/>
        <v>162550</v>
      </c>
      <c r="AL42" s="60">
        <f t="shared" si="7"/>
        <v>488259.61</v>
      </c>
      <c r="AM42" s="37">
        <v>42660</v>
      </c>
      <c r="AN42" s="36">
        <v>63770.01</v>
      </c>
      <c r="AO42" s="29"/>
      <c r="AP42" s="37">
        <v>47</v>
      </c>
      <c r="AQ42" s="36">
        <v>241.44</v>
      </c>
      <c r="AR42" s="37">
        <v>413</v>
      </c>
      <c r="AS42" s="33">
        <v>8628.09</v>
      </c>
      <c r="AT42" s="33">
        <v>357</v>
      </c>
      <c r="AU42" s="33">
        <v>10031.59</v>
      </c>
      <c r="AV42" s="33">
        <v>437</v>
      </c>
      <c r="AW42" s="33">
        <v>13903.2</v>
      </c>
      <c r="AX42" s="84">
        <f t="shared" si="3"/>
        <v>1207</v>
      </c>
      <c r="AY42" s="85">
        <f t="shared" si="3"/>
        <v>32562.880000000001</v>
      </c>
      <c r="AZ42" s="37">
        <v>1115</v>
      </c>
      <c r="BA42" s="33">
        <v>4954.25</v>
      </c>
      <c r="BB42" s="33">
        <v>380</v>
      </c>
      <c r="BC42" s="33">
        <v>8723.6200000000008</v>
      </c>
      <c r="BD42" s="33">
        <v>1111</v>
      </c>
      <c r="BE42" s="33">
        <v>6540.02</v>
      </c>
      <c r="BF42" s="33">
        <v>44222</v>
      </c>
      <c r="BG42" s="36">
        <v>75281.149999999994</v>
      </c>
      <c r="BH42" s="92">
        <f t="shared" si="4"/>
        <v>48082</v>
      </c>
      <c r="BI42" s="93">
        <f t="shared" si="4"/>
        <v>128303.36</v>
      </c>
    </row>
    <row r="43" spans="1:61" x14ac:dyDescent="0.25">
      <c r="A43" s="34">
        <v>36</v>
      </c>
      <c r="B43" s="50" t="s">
        <v>74</v>
      </c>
      <c r="C43" s="37">
        <v>4145</v>
      </c>
      <c r="D43" s="33">
        <v>16628.88</v>
      </c>
      <c r="E43" s="33">
        <v>1515</v>
      </c>
      <c r="F43" s="33">
        <v>3825.8</v>
      </c>
      <c r="G43" s="33">
        <v>567</v>
      </c>
      <c r="H43" s="33">
        <v>1670.38</v>
      </c>
      <c r="I43" s="33">
        <v>598</v>
      </c>
      <c r="J43" s="33">
        <v>1810.04</v>
      </c>
      <c r="K43" s="75">
        <f t="shared" si="5"/>
        <v>6825</v>
      </c>
      <c r="L43" s="76">
        <f t="shared" si="5"/>
        <v>23935.100000000002</v>
      </c>
      <c r="M43" s="37">
        <v>1065</v>
      </c>
      <c r="N43" s="33">
        <v>5270.64</v>
      </c>
      <c r="O43" s="33">
        <v>607</v>
      </c>
      <c r="P43" s="33">
        <v>7096.63</v>
      </c>
      <c r="Q43" s="33">
        <v>263</v>
      </c>
      <c r="R43" s="33">
        <v>8498.48</v>
      </c>
      <c r="S43" s="33">
        <v>170</v>
      </c>
      <c r="T43" s="33">
        <v>744.48</v>
      </c>
      <c r="U43" s="33">
        <v>2903</v>
      </c>
      <c r="V43" s="33">
        <v>1802.4</v>
      </c>
      <c r="W43" s="67">
        <f t="shared" si="6"/>
        <v>5008</v>
      </c>
      <c r="X43" s="68">
        <f t="shared" si="6"/>
        <v>23412.63</v>
      </c>
      <c r="Y43" s="37">
        <v>11</v>
      </c>
      <c r="Z43" s="33">
        <v>359.21</v>
      </c>
      <c r="AA43" s="33">
        <v>344</v>
      </c>
      <c r="AB43" s="33">
        <v>651.91</v>
      </c>
      <c r="AC43" s="33">
        <v>1019</v>
      </c>
      <c r="AD43" s="33">
        <v>4807.83</v>
      </c>
      <c r="AE43" s="33">
        <v>80</v>
      </c>
      <c r="AF43" s="33">
        <v>183.39</v>
      </c>
      <c r="AG43" s="33">
        <v>77</v>
      </c>
      <c r="AH43" s="33">
        <v>244.47</v>
      </c>
      <c r="AI43" s="33">
        <v>1052</v>
      </c>
      <c r="AJ43" s="36">
        <v>2290.41</v>
      </c>
      <c r="AK43" s="59">
        <f t="shared" si="7"/>
        <v>14416</v>
      </c>
      <c r="AL43" s="60">
        <f t="shared" si="7"/>
        <v>55884.950000000012</v>
      </c>
      <c r="AM43" s="37">
        <v>12827</v>
      </c>
      <c r="AN43" s="36">
        <v>5368.08</v>
      </c>
      <c r="AO43" s="29"/>
      <c r="AP43" s="37">
        <v>30</v>
      </c>
      <c r="AQ43" s="36">
        <v>327.47000000000003</v>
      </c>
      <c r="AR43" s="37">
        <v>110</v>
      </c>
      <c r="AS43" s="33">
        <v>1732.21</v>
      </c>
      <c r="AT43" s="33">
        <v>11</v>
      </c>
      <c r="AU43" s="33">
        <v>1634.73</v>
      </c>
      <c r="AV43" s="33">
        <v>10</v>
      </c>
      <c r="AW43" s="33">
        <v>2458.84</v>
      </c>
      <c r="AX43" s="84">
        <f t="shared" si="3"/>
        <v>131</v>
      </c>
      <c r="AY43" s="85">
        <f t="shared" si="3"/>
        <v>5825.7800000000007</v>
      </c>
      <c r="AZ43" s="37">
        <v>665</v>
      </c>
      <c r="BA43" s="33">
        <v>2731.23</v>
      </c>
      <c r="BB43" s="33">
        <v>46</v>
      </c>
      <c r="BC43" s="33">
        <v>470.76</v>
      </c>
      <c r="BD43" s="33">
        <v>298</v>
      </c>
      <c r="BE43" s="33">
        <v>1029.78</v>
      </c>
      <c r="BF43" s="33">
        <v>7699</v>
      </c>
      <c r="BG43" s="36">
        <v>14006.15</v>
      </c>
      <c r="BH43" s="92">
        <f t="shared" si="4"/>
        <v>8869</v>
      </c>
      <c r="BI43" s="93">
        <f t="shared" si="4"/>
        <v>24391.170000000002</v>
      </c>
    </row>
    <row r="44" spans="1:61" x14ac:dyDescent="0.25">
      <c r="A44" s="34">
        <v>37</v>
      </c>
      <c r="B44" s="50" t="s">
        <v>75</v>
      </c>
      <c r="C44" s="37">
        <v>0</v>
      </c>
      <c r="D44" s="33">
        <v>0</v>
      </c>
      <c r="E44" s="33">
        <v>11</v>
      </c>
      <c r="F44" s="33">
        <v>46</v>
      </c>
      <c r="G44" s="33">
        <v>0</v>
      </c>
      <c r="H44" s="33">
        <v>0</v>
      </c>
      <c r="I44" s="33">
        <v>0</v>
      </c>
      <c r="J44" s="33">
        <v>0</v>
      </c>
      <c r="K44" s="75">
        <f t="shared" si="5"/>
        <v>11</v>
      </c>
      <c r="L44" s="76">
        <f t="shared" si="5"/>
        <v>46</v>
      </c>
      <c r="M44" s="37">
        <v>41</v>
      </c>
      <c r="N44" s="33">
        <v>408.68</v>
      </c>
      <c r="O44" s="33">
        <v>12</v>
      </c>
      <c r="P44" s="33">
        <v>616.62</v>
      </c>
      <c r="Q44" s="33">
        <v>14</v>
      </c>
      <c r="R44" s="33">
        <v>560.16999999999996</v>
      </c>
      <c r="S44" s="33">
        <v>0</v>
      </c>
      <c r="T44" s="33">
        <v>0</v>
      </c>
      <c r="U44" s="33">
        <v>184</v>
      </c>
      <c r="V44" s="33">
        <v>76.94</v>
      </c>
      <c r="W44" s="67">
        <f t="shared" si="6"/>
        <v>251</v>
      </c>
      <c r="X44" s="68">
        <f t="shared" si="6"/>
        <v>1662.4099999999999</v>
      </c>
      <c r="Y44" s="37">
        <v>0</v>
      </c>
      <c r="Z44" s="33">
        <v>0</v>
      </c>
      <c r="AA44" s="33">
        <v>9</v>
      </c>
      <c r="AB44" s="33">
        <v>87.12</v>
      </c>
      <c r="AC44" s="33">
        <v>117</v>
      </c>
      <c r="AD44" s="33">
        <v>407.41</v>
      </c>
      <c r="AE44" s="33">
        <v>0</v>
      </c>
      <c r="AF44" s="33">
        <v>0</v>
      </c>
      <c r="AG44" s="33">
        <v>0</v>
      </c>
      <c r="AH44" s="33">
        <v>0</v>
      </c>
      <c r="AI44" s="33">
        <v>25</v>
      </c>
      <c r="AJ44" s="36">
        <v>126.03</v>
      </c>
      <c r="AK44" s="59">
        <f t="shared" si="7"/>
        <v>413</v>
      </c>
      <c r="AL44" s="60">
        <f t="shared" si="7"/>
        <v>2328.9699999999998</v>
      </c>
      <c r="AM44" s="37">
        <v>654</v>
      </c>
      <c r="AN44" s="36">
        <v>274.12</v>
      </c>
      <c r="AO44" s="29"/>
      <c r="AP44" s="37">
        <v>0</v>
      </c>
      <c r="AQ44" s="36">
        <v>0</v>
      </c>
      <c r="AR44" s="37">
        <v>7</v>
      </c>
      <c r="AS44" s="33">
        <v>875</v>
      </c>
      <c r="AT44" s="33">
        <v>10</v>
      </c>
      <c r="AU44" s="33">
        <v>1035.6400000000001</v>
      </c>
      <c r="AV44" s="33">
        <v>12</v>
      </c>
      <c r="AW44" s="33">
        <v>1244.5899999999999</v>
      </c>
      <c r="AX44" s="84">
        <f t="shared" si="3"/>
        <v>29</v>
      </c>
      <c r="AY44" s="85">
        <f t="shared" si="3"/>
        <v>3155.23</v>
      </c>
      <c r="AZ44" s="37">
        <v>5</v>
      </c>
      <c r="BA44" s="33">
        <v>78.489999999999995</v>
      </c>
      <c r="BB44" s="33">
        <v>9</v>
      </c>
      <c r="BC44" s="33">
        <v>270.37</v>
      </c>
      <c r="BD44" s="33">
        <v>33</v>
      </c>
      <c r="BE44" s="33">
        <v>95.58</v>
      </c>
      <c r="BF44" s="33">
        <v>2465</v>
      </c>
      <c r="BG44" s="36">
        <v>2543.06</v>
      </c>
      <c r="BH44" s="92">
        <f t="shared" si="4"/>
        <v>2541</v>
      </c>
      <c r="BI44" s="93">
        <f t="shared" si="4"/>
        <v>6142.73</v>
      </c>
    </row>
    <row r="45" spans="1:61" x14ac:dyDescent="0.25">
      <c r="A45" s="34">
        <v>38</v>
      </c>
      <c r="B45" s="50" t="s">
        <v>76</v>
      </c>
      <c r="C45" s="37">
        <v>10</v>
      </c>
      <c r="D45" s="33">
        <v>22</v>
      </c>
      <c r="E45" s="33">
        <v>1</v>
      </c>
      <c r="F45" s="33">
        <v>1</v>
      </c>
      <c r="G45" s="33">
        <v>0</v>
      </c>
      <c r="H45" s="33">
        <v>0</v>
      </c>
      <c r="I45" s="33">
        <v>0</v>
      </c>
      <c r="J45" s="33">
        <v>0</v>
      </c>
      <c r="K45" s="75">
        <f t="shared" si="5"/>
        <v>11</v>
      </c>
      <c r="L45" s="76">
        <f t="shared" si="5"/>
        <v>23</v>
      </c>
      <c r="M45" s="37">
        <v>57</v>
      </c>
      <c r="N45" s="33">
        <v>830.02</v>
      </c>
      <c r="O45" s="33">
        <v>4149</v>
      </c>
      <c r="P45" s="33">
        <v>6456.38</v>
      </c>
      <c r="Q45" s="33">
        <v>26</v>
      </c>
      <c r="R45" s="33">
        <v>506.54</v>
      </c>
      <c r="S45" s="33">
        <v>14</v>
      </c>
      <c r="T45" s="33">
        <v>224</v>
      </c>
      <c r="U45" s="33">
        <v>153</v>
      </c>
      <c r="V45" s="33">
        <v>1</v>
      </c>
      <c r="W45" s="67">
        <f t="shared" si="6"/>
        <v>4399</v>
      </c>
      <c r="X45" s="68">
        <f t="shared" si="6"/>
        <v>8017.94</v>
      </c>
      <c r="Y45" s="37">
        <v>0</v>
      </c>
      <c r="Z45" s="33">
        <v>0</v>
      </c>
      <c r="AA45" s="33">
        <v>55</v>
      </c>
      <c r="AB45" s="33">
        <v>100.35</v>
      </c>
      <c r="AC45" s="33">
        <v>370</v>
      </c>
      <c r="AD45" s="33">
        <v>1871.82</v>
      </c>
      <c r="AE45" s="33">
        <v>1</v>
      </c>
      <c r="AF45" s="33">
        <v>0</v>
      </c>
      <c r="AG45" s="33">
        <v>3</v>
      </c>
      <c r="AH45" s="33">
        <v>5.08</v>
      </c>
      <c r="AI45" s="33">
        <v>50</v>
      </c>
      <c r="AJ45" s="36">
        <v>331.78</v>
      </c>
      <c r="AK45" s="59">
        <f t="shared" si="7"/>
        <v>4889</v>
      </c>
      <c r="AL45" s="60">
        <f t="shared" si="7"/>
        <v>10349.970000000001</v>
      </c>
      <c r="AM45" s="37">
        <v>209</v>
      </c>
      <c r="AN45" s="36">
        <v>334.23</v>
      </c>
      <c r="AO45" s="29"/>
      <c r="AP45" s="37">
        <v>0</v>
      </c>
      <c r="AQ45" s="36">
        <v>0</v>
      </c>
      <c r="AR45" s="37">
        <v>11</v>
      </c>
      <c r="AS45" s="33">
        <v>351</v>
      </c>
      <c r="AT45" s="33">
        <v>15</v>
      </c>
      <c r="AU45" s="33">
        <v>491.21</v>
      </c>
      <c r="AV45" s="33">
        <v>19</v>
      </c>
      <c r="AW45" s="33">
        <v>608.03</v>
      </c>
      <c r="AX45" s="84">
        <f t="shared" si="3"/>
        <v>45</v>
      </c>
      <c r="AY45" s="85">
        <f t="shared" si="3"/>
        <v>1450.24</v>
      </c>
      <c r="AZ45" s="37">
        <v>5</v>
      </c>
      <c r="BA45" s="33">
        <v>141.94999999999999</v>
      </c>
      <c r="BB45" s="33">
        <v>23</v>
      </c>
      <c r="BC45" s="33">
        <v>670.69</v>
      </c>
      <c r="BD45" s="33">
        <v>44</v>
      </c>
      <c r="BE45" s="33">
        <v>364.13</v>
      </c>
      <c r="BF45" s="33">
        <v>112</v>
      </c>
      <c r="BG45" s="36">
        <v>640.09</v>
      </c>
      <c r="BH45" s="92">
        <f t="shared" si="4"/>
        <v>229</v>
      </c>
      <c r="BI45" s="93">
        <f t="shared" si="4"/>
        <v>3267.1000000000004</v>
      </c>
    </row>
    <row r="46" spans="1:61" x14ac:dyDescent="0.25">
      <c r="A46" s="34">
        <v>39</v>
      </c>
      <c r="B46" s="50" t="s">
        <v>77</v>
      </c>
      <c r="C46" s="37">
        <v>280</v>
      </c>
      <c r="D46" s="33">
        <v>882.17</v>
      </c>
      <c r="E46" s="33">
        <v>108</v>
      </c>
      <c r="F46" s="33">
        <v>353.5</v>
      </c>
      <c r="G46" s="33">
        <v>41</v>
      </c>
      <c r="H46" s="33">
        <v>120.5</v>
      </c>
      <c r="I46" s="33">
        <v>69</v>
      </c>
      <c r="J46" s="33">
        <v>99.39</v>
      </c>
      <c r="K46" s="75">
        <f t="shared" si="5"/>
        <v>498</v>
      </c>
      <c r="L46" s="76">
        <f t="shared" si="5"/>
        <v>1455.5600000000002</v>
      </c>
      <c r="M46" s="37">
        <v>285</v>
      </c>
      <c r="N46" s="33">
        <v>1620.51</v>
      </c>
      <c r="O46" s="33">
        <v>4242</v>
      </c>
      <c r="P46" s="33">
        <v>7269.77</v>
      </c>
      <c r="Q46" s="33">
        <v>68</v>
      </c>
      <c r="R46" s="33">
        <v>2933.57</v>
      </c>
      <c r="S46" s="33">
        <v>15</v>
      </c>
      <c r="T46" s="33">
        <v>39.4</v>
      </c>
      <c r="U46" s="33">
        <v>1400</v>
      </c>
      <c r="V46" s="33">
        <v>1165</v>
      </c>
      <c r="W46" s="67">
        <f t="shared" si="6"/>
        <v>6010</v>
      </c>
      <c r="X46" s="68">
        <f t="shared" si="6"/>
        <v>13028.25</v>
      </c>
      <c r="Y46" s="37">
        <v>1</v>
      </c>
      <c r="Z46" s="33">
        <v>3.28</v>
      </c>
      <c r="AA46" s="33">
        <v>145</v>
      </c>
      <c r="AB46" s="33">
        <v>280.19</v>
      </c>
      <c r="AC46" s="33">
        <v>702</v>
      </c>
      <c r="AD46" s="33">
        <v>2305.33</v>
      </c>
      <c r="AE46" s="33">
        <v>13</v>
      </c>
      <c r="AF46" s="33">
        <v>21.91</v>
      </c>
      <c r="AG46" s="33">
        <v>10</v>
      </c>
      <c r="AH46" s="33">
        <v>30.23</v>
      </c>
      <c r="AI46" s="33">
        <v>229</v>
      </c>
      <c r="AJ46" s="36">
        <v>543.82000000000005</v>
      </c>
      <c r="AK46" s="59">
        <f t="shared" si="7"/>
        <v>7608</v>
      </c>
      <c r="AL46" s="60">
        <f t="shared" si="7"/>
        <v>17668.57</v>
      </c>
      <c r="AM46" s="37">
        <v>4100</v>
      </c>
      <c r="AN46" s="36">
        <v>1335.12</v>
      </c>
      <c r="AO46" s="29"/>
      <c r="AP46" s="37">
        <v>4</v>
      </c>
      <c r="AQ46" s="36">
        <v>9.6300000000000008</v>
      </c>
      <c r="AR46" s="37">
        <v>27</v>
      </c>
      <c r="AS46" s="33">
        <v>81.58</v>
      </c>
      <c r="AT46" s="33">
        <v>19</v>
      </c>
      <c r="AU46" s="33">
        <v>69.83</v>
      </c>
      <c r="AV46" s="33">
        <v>22</v>
      </c>
      <c r="AW46" s="33">
        <v>85.6</v>
      </c>
      <c r="AX46" s="84">
        <f t="shared" si="3"/>
        <v>68</v>
      </c>
      <c r="AY46" s="85">
        <f t="shared" si="3"/>
        <v>237.01</v>
      </c>
      <c r="AZ46" s="37">
        <v>98</v>
      </c>
      <c r="BA46" s="33">
        <v>223.01</v>
      </c>
      <c r="BB46" s="33">
        <v>12</v>
      </c>
      <c r="BC46" s="33">
        <v>45.4</v>
      </c>
      <c r="BD46" s="33">
        <v>63</v>
      </c>
      <c r="BE46" s="33">
        <v>205.33</v>
      </c>
      <c r="BF46" s="33">
        <v>212</v>
      </c>
      <c r="BG46" s="36">
        <v>574.01</v>
      </c>
      <c r="BH46" s="92">
        <f t="shared" si="4"/>
        <v>457</v>
      </c>
      <c r="BI46" s="93">
        <f t="shared" si="4"/>
        <v>1294.3899999999999</v>
      </c>
    </row>
    <row r="47" spans="1:61" x14ac:dyDescent="0.25">
      <c r="A47" s="34">
        <v>40</v>
      </c>
      <c r="B47" s="50" t="s">
        <v>78</v>
      </c>
      <c r="C47" s="37">
        <v>3173</v>
      </c>
      <c r="D47" s="33">
        <v>20387.599999999999</v>
      </c>
      <c r="E47" s="33">
        <v>8289</v>
      </c>
      <c r="F47" s="33">
        <v>22395.64</v>
      </c>
      <c r="G47" s="33">
        <v>1966</v>
      </c>
      <c r="H47" s="33">
        <v>11857.51</v>
      </c>
      <c r="I47" s="33">
        <v>1261</v>
      </c>
      <c r="J47" s="33">
        <v>9377.5</v>
      </c>
      <c r="K47" s="75">
        <f t="shared" si="5"/>
        <v>14689</v>
      </c>
      <c r="L47" s="76">
        <f t="shared" si="5"/>
        <v>64018.25</v>
      </c>
      <c r="M47" s="37">
        <v>1493</v>
      </c>
      <c r="N47" s="33">
        <v>15043.64</v>
      </c>
      <c r="O47" s="33">
        <v>3899</v>
      </c>
      <c r="P47" s="33">
        <v>29714.26</v>
      </c>
      <c r="Q47" s="33">
        <v>408</v>
      </c>
      <c r="R47" s="33">
        <v>25174.53</v>
      </c>
      <c r="S47" s="33">
        <v>96</v>
      </c>
      <c r="T47" s="33">
        <v>975.01</v>
      </c>
      <c r="U47" s="33">
        <v>10893</v>
      </c>
      <c r="V47" s="33">
        <v>10405.25</v>
      </c>
      <c r="W47" s="67">
        <f t="shared" si="6"/>
        <v>16789</v>
      </c>
      <c r="X47" s="68">
        <f t="shared" si="6"/>
        <v>81312.689999999988</v>
      </c>
      <c r="Y47" s="37">
        <v>162</v>
      </c>
      <c r="Z47" s="33">
        <v>3430.71</v>
      </c>
      <c r="AA47" s="33">
        <v>410</v>
      </c>
      <c r="AB47" s="33">
        <v>1670.29</v>
      </c>
      <c r="AC47" s="33">
        <v>1708</v>
      </c>
      <c r="AD47" s="33">
        <v>13849.41</v>
      </c>
      <c r="AE47" s="33">
        <v>62</v>
      </c>
      <c r="AF47" s="33">
        <v>214.66</v>
      </c>
      <c r="AG47" s="33">
        <v>96</v>
      </c>
      <c r="AH47" s="33">
        <v>596.53</v>
      </c>
      <c r="AI47" s="33">
        <v>1354</v>
      </c>
      <c r="AJ47" s="36">
        <v>4749.6000000000004</v>
      </c>
      <c r="AK47" s="59">
        <f t="shared" si="7"/>
        <v>35270</v>
      </c>
      <c r="AL47" s="60">
        <f t="shared" si="7"/>
        <v>169842.14</v>
      </c>
      <c r="AM47" s="37">
        <v>122705</v>
      </c>
      <c r="AN47" s="36">
        <v>22402.44</v>
      </c>
      <c r="AO47" s="29"/>
      <c r="AP47" s="37">
        <v>9</v>
      </c>
      <c r="AQ47" s="36">
        <v>269.48</v>
      </c>
      <c r="AR47" s="37">
        <v>72</v>
      </c>
      <c r="AS47" s="33">
        <v>685.94</v>
      </c>
      <c r="AT47" s="33">
        <v>56</v>
      </c>
      <c r="AU47" s="33">
        <v>869.73</v>
      </c>
      <c r="AV47" s="33">
        <v>56</v>
      </c>
      <c r="AW47" s="33">
        <v>1204.53</v>
      </c>
      <c r="AX47" s="84">
        <f t="shared" si="3"/>
        <v>184</v>
      </c>
      <c r="AY47" s="85">
        <f t="shared" si="3"/>
        <v>2760.2</v>
      </c>
      <c r="AZ47" s="37">
        <v>231</v>
      </c>
      <c r="BA47" s="33">
        <v>758.78</v>
      </c>
      <c r="BB47" s="33">
        <v>94</v>
      </c>
      <c r="BC47" s="33">
        <v>2175.96</v>
      </c>
      <c r="BD47" s="33">
        <v>316</v>
      </c>
      <c r="BE47" s="33">
        <v>1317.14</v>
      </c>
      <c r="BF47" s="33">
        <v>729</v>
      </c>
      <c r="BG47" s="36">
        <v>3573.55</v>
      </c>
      <c r="BH47" s="92">
        <f t="shared" si="4"/>
        <v>1563</v>
      </c>
      <c r="BI47" s="93">
        <f t="shared" si="4"/>
        <v>10855.11</v>
      </c>
    </row>
    <row r="48" spans="1:61" x14ac:dyDescent="0.25">
      <c r="A48" s="34">
        <v>41</v>
      </c>
      <c r="B48" s="50" t="s">
        <v>79</v>
      </c>
      <c r="C48" s="37">
        <v>123</v>
      </c>
      <c r="D48" s="33">
        <v>275.5</v>
      </c>
      <c r="E48" s="33">
        <v>93</v>
      </c>
      <c r="F48" s="33">
        <v>183.67</v>
      </c>
      <c r="G48" s="33">
        <v>0</v>
      </c>
      <c r="H48" s="33">
        <v>0</v>
      </c>
      <c r="I48" s="33">
        <v>0</v>
      </c>
      <c r="J48" s="33">
        <v>0</v>
      </c>
      <c r="K48" s="75">
        <f t="shared" si="5"/>
        <v>216</v>
      </c>
      <c r="L48" s="76">
        <f t="shared" si="5"/>
        <v>459.16999999999996</v>
      </c>
      <c r="M48" s="37">
        <v>61</v>
      </c>
      <c r="N48" s="33">
        <v>718.66</v>
      </c>
      <c r="O48" s="33">
        <v>3268</v>
      </c>
      <c r="P48" s="33">
        <v>4538.5200000000004</v>
      </c>
      <c r="Q48" s="33">
        <v>61</v>
      </c>
      <c r="R48" s="33">
        <v>957.01</v>
      </c>
      <c r="S48" s="33">
        <v>14</v>
      </c>
      <c r="T48" s="33">
        <v>23.02</v>
      </c>
      <c r="U48" s="33">
        <v>42</v>
      </c>
      <c r="V48" s="33">
        <v>130.01</v>
      </c>
      <c r="W48" s="67">
        <f t="shared" si="6"/>
        <v>3446</v>
      </c>
      <c r="X48" s="68">
        <f t="shared" si="6"/>
        <v>6367.2200000000012</v>
      </c>
      <c r="Y48" s="37">
        <v>0</v>
      </c>
      <c r="Z48" s="33">
        <v>0</v>
      </c>
      <c r="AA48" s="33">
        <v>74</v>
      </c>
      <c r="AB48" s="33">
        <v>170.41</v>
      </c>
      <c r="AC48" s="33">
        <v>488</v>
      </c>
      <c r="AD48" s="33">
        <v>1646.68</v>
      </c>
      <c r="AE48" s="33">
        <v>12</v>
      </c>
      <c r="AF48" s="33">
        <v>33.33</v>
      </c>
      <c r="AG48" s="33">
        <v>9</v>
      </c>
      <c r="AH48" s="33">
        <v>10.67</v>
      </c>
      <c r="AI48" s="33">
        <v>78</v>
      </c>
      <c r="AJ48" s="36">
        <v>798.98</v>
      </c>
      <c r="AK48" s="59">
        <f t="shared" si="7"/>
        <v>4323</v>
      </c>
      <c r="AL48" s="60">
        <f t="shared" si="7"/>
        <v>9486.4600000000009</v>
      </c>
      <c r="AM48" s="37">
        <v>2105</v>
      </c>
      <c r="AN48" s="36">
        <v>401.23</v>
      </c>
      <c r="AO48" s="29"/>
      <c r="AP48" s="37">
        <v>3</v>
      </c>
      <c r="AQ48" s="36">
        <v>9.6300000000000008</v>
      </c>
      <c r="AR48" s="37">
        <v>28</v>
      </c>
      <c r="AS48" s="33">
        <v>1584.58</v>
      </c>
      <c r="AT48" s="33">
        <v>24</v>
      </c>
      <c r="AU48" s="33">
        <v>2573.14</v>
      </c>
      <c r="AV48" s="33">
        <v>30</v>
      </c>
      <c r="AW48" s="33">
        <v>3689.06</v>
      </c>
      <c r="AX48" s="84">
        <f t="shared" si="3"/>
        <v>82</v>
      </c>
      <c r="AY48" s="85">
        <f t="shared" si="3"/>
        <v>7846.7799999999988</v>
      </c>
      <c r="AZ48" s="37">
        <v>88</v>
      </c>
      <c r="BA48" s="33">
        <v>369.8</v>
      </c>
      <c r="BB48" s="33">
        <v>50</v>
      </c>
      <c r="BC48" s="33">
        <v>1632.29</v>
      </c>
      <c r="BD48" s="33">
        <v>52</v>
      </c>
      <c r="BE48" s="33">
        <v>152.59</v>
      </c>
      <c r="BF48" s="33">
        <v>14678</v>
      </c>
      <c r="BG48" s="36">
        <v>25282.66</v>
      </c>
      <c r="BH48" s="92">
        <f t="shared" si="4"/>
        <v>14953</v>
      </c>
      <c r="BI48" s="93">
        <f t="shared" si="4"/>
        <v>35293.75</v>
      </c>
    </row>
    <row r="49" spans="1:61" x14ac:dyDescent="0.25">
      <c r="A49" s="34">
        <v>42</v>
      </c>
      <c r="B49" s="50" t="s">
        <v>80</v>
      </c>
      <c r="C49" s="37">
        <v>2371</v>
      </c>
      <c r="D49" s="33">
        <v>7094.35</v>
      </c>
      <c r="E49" s="33">
        <v>2938</v>
      </c>
      <c r="F49" s="33">
        <v>6047.47</v>
      </c>
      <c r="G49" s="33">
        <v>190</v>
      </c>
      <c r="H49" s="33">
        <v>1657.83</v>
      </c>
      <c r="I49" s="33">
        <v>254</v>
      </c>
      <c r="J49" s="33">
        <v>998.37</v>
      </c>
      <c r="K49" s="75">
        <f t="shared" si="5"/>
        <v>5753</v>
      </c>
      <c r="L49" s="76">
        <f t="shared" si="5"/>
        <v>15798.02</v>
      </c>
      <c r="M49" s="37">
        <v>706</v>
      </c>
      <c r="N49" s="33">
        <v>4413.41</v>
      </c>
      <c r="O49" s="33">
        <v>661</v>
      </c>
      <c r="P49" s="33">
        <v>9541.7800000000007</v>
      </c>
      <c r="Q49" s="33">
        <v>84</v>
      </c>
      <c r="R49" s="33">
        <v>15855.09</v>
      </c>
      <c r="S49" s="33">
        <v>16</v>
      </c>
      <c r="T49" s="33">
        <v>74.239999999999995</v>
      </c>
      <c r="U49" s="33">
        <v>14466</v>
      </c>
      <c r="V49" s="33">
        <v>6078.19</v>
      </c>
      <c r="W49" s="67">
        <f t="shared" si="6"/>
        <v>15933</v>
      </c>
      <c r="X49" s="68">
        <f t="shared" si="6"/>
        <v>35962.71</v>
      </c>
      <c r="Y49" s="37">
        <v>2</v>
      </c>
      <c r="Z49" s="33">
        <v>9.5500000000000007</v>
      </c>
      <c r="AA49" s="33">
        <v>40</v>
      </c>
      <c r="AB49" s="33">
        <v>84.68</v>
      </c>
      <c r="AC49" s="33">
        <v>188</v>
      </c>
      <c r="AD49" s="33">
        <v>1197.8900000000001</v>
      </c>
      <c r="AE49" s="33">
        <v>3</v>
      </c>
      <c r="AF49" s="33">
        <v>8.51</v>
      </c>
      <c r="AG49" s="33">
        <v>9</v>
      </c>
      <c r="AH49" s="33">
        <v>46.38</v>
      </c>
      <c r="AI49" s="33">
        <v>237</v>
      </c>
      <c r="AJ49" s="36">
        <v>520.57000000000005</v>
      </c>
      <c r="AK49" s="59">
        <f t="shared" si="7"/>
        <v>22165</v>
      </c>
      <c r="AL49" s="60">
        <f t="shared" si="7"/>
        <v>53628.31</v>
      </c>
      <c r="AM49" s="37">
        <v>53486</v>
      </c>
      <c r="AN49" s="36">
        <v>9119.02</v>
      </c>
      <c r="AO49" s="29"/>
      <c r="AP49" s="37">
        <v>0</v>
      </c>
      <c r="AQ49" s="36">
        <v>0</v>
      </c>
      <c r="AR49" s="37">
        <v>5</v>
      </c>
      <c r="AS49" s="33">
        <v>23</v>
      </c>
      <c r="AT49" s="33">
        <v>7</v>
      </c>
      <c r="AU49" s="33">
        <v>31.58</v>
      </c>
      <c r="AV49" s="33">
        <v>11</v>
      </c>
      <c r="AW49" s="33">
        <v>1238.8900000000001</v>
      </c>
      <c r="AX49" s="84">
        <f t="shared" si="3"/>
        <v>23</v>
      </c>
      <c r="AY49" s="85">
        <f t="shared" si="3"/>
        <v>1293.47</v>
      </c>
      <c r="AZ49" s="37">
        <v>3</v>
      </c>
      <c r="BA49" s="33">
        <v>32.520000000000003</v>
      </c>
      <c r="BB49" s="33">
        <v>5</v>
      </c>
      <c r="BC49" s="33">
        <v>18.29</v>
      </c>
      <c r="BD49" s="33">
        <v>104</v>
      </c>
      <c r="BE49" s="33">
        <v>290.27999999999997</v>
      </c>
      <c r="BF49" s="33">
        <v>54</v>
      </c>
      <c r="BG49" s="36">
        <v>139.80000000000001</v>
      </c>
      <c r="BH49" s="92">
        <f t="shared" si="4"/>
        <v>189</v>
      </c>
      <c r="BI49" s="93">
        <f t="shared" si="4"/>
        <v>1774.36</v>
      </c>
    </row>
    <row r="50" spans="1:61" x14ac:dyDescent="0.25">
      <c r="A50" s="34">
        <v>43</v>
      </c>
      <c r="B50" s="50" t="s">
        <v>81</v>
      </c>
      <c r="C50" s="37">
        <v>143</v>
      </c>
      <c r="D50" s="33">
        <v>350.92</v>
      </c>
      <c r="E50" s="33">
        <v>120</v>
      </c>
      <c r="F50" s="33">
        <v>270.67</v>
      </c>
      <c r="G50" s="33">
        <v>10</v>
      </c>
      <c r="H50" s="33">
        <v>13.45</v>
      </c>
      <c r="I50" s="33">
        <v>110</v>
      </c>
      <c r="J50" s="33">
        <v>276.91000000000003</v>
      </c>
      <c r="K50" s="75">
        <f t="shared" ref="K50:L54" si="8">C50+E50+G50+I50</f>
        <v>383</v>
      </c>
      <c r="L50" s="76">
        <f t="shared" si="8"/>
        <v>911.95</v>
      </c>
      <c r="M50" s="37">
        <v>358</v>
      </c>
      <c r="N50" s="33">
        <v>2950.61</v>
      </c>
      <c r="O50" s="33">
        <v>5060</v>
      </c>
      <c r="P50" s="33">
        <v>7006.55</v>
      </c>
      <c r="Q50" s="33">
        <v>65</v>
      </c>
      <c r="R50" s="33">
        <v>1223.58</v>
      </c>
      <c r="S50" s="33">
        <v>13</v>
      </c>
      <c r="T50" s="33">
        <v>100</v>
      </c>
      <c r="U50" s="33">
        <v>380</v>
      </c>
      <c r="V50" s="33">
        <v>167.89</v>
      </c>
      <c r="W50" s="67">
        <f t="shared" ref="W50:X54" si="9">M50+O50+Q50+S50+U50</f>
        <v>5876</v>
      </c>
      <c r="X50" s="68">
        <f t="shared" si="9"/>
        <v>11448.63</v>
      </c>
      <c r="Y50" s="37">
        <v>0</v>
      </c>
      <c r="Z50" s="33">
        <v>0</v>
      </c>
      <c r="AA50" s="33">
        <v>117</v>
      </c>
      <c r="AB50" s="33">
        <v>279.7</v>
      </c>
      <c r="AC50" s="33">
        <v>502</v>
      </c>
      <c r="AD50" s="33">
        <v>2673.2</v>
      </c>
      <c r="AE50" s="33">
        <v>7</v>
      </c>
      <c r="AF50" s="33">
        <v>33.33</v>
      </c>
      <c r="AG50" s="33">
        <v>9</v>
      </c>
      <c r="AH50" s="33">
        <v>10.67</v>
      </c>
      <c r="AI50" s="33">
        <v>268</v>
      </c>
      <c r="AJ50" s="36">
        <v>787.6</v>
      </c>
      <c r="AK50" s="59">
        <f t="shared" ref="AK50:AL54" si="10">K50+W50+Y50+AA50+AC50+AE50+AG50+AI50</f>
        <v>7162</v>
      </c>
      <c r="AL50" s="60">
        <f t="shared" si="10"/>
        <v>16145.08</v>
      </c>
      <c r="AM50" s="37">
        <v>283</v>
      </c>
      <c r="AN50" s="36">
        <v>1188.23</v>
      </c>
      <c r="AO50" s="29"/>
      <c r="AP50" s="37">
        <v>3</v>
      </c>
      <c r="AQ50" s="36">
        <v>9.6300000000000008</v>
      </c>
      <c r="AR50" s="37">
        <v>26</v>
      </c>
      <c r="AS50" s="33">
        <v>881.58</v>
      </c>
      <c r="AT50" s="33">
        <v>20</v>
      </c>
      <c r="AU50" s="33">
        <v>1069.77</v>
      </c>
      <c r="AV50" s="33">
        <v>23</v>
      </c>
      <c r="AW50" s="33">
        <v>1285.48</v>
      </c>
      <c r="AX50" s="84">
        <f t="shared" ref="AX50:AY54" si="11">AR50+AT50+AV50</f>
        <v>69</v>
      </c>
      <c r="AY50" s="85">
        <f t="shared" si="11"/>
        <v>3236.83</v>
      </c>
      <c r="AZ50" s="37">
        <v>86</v>
      </c>
      <c r="BA50" s="33">
        <v>264</v>
      </c>
      <c r="BB50" s="33">
        <v>16</v>
      </c>
      <c r="BC50" s="33">
        <v>168.36</v>
      </c>
      <c r="BD50" s="33">
        <v>42</v>
      </c>
      <c r="BE50" s="33">
        <v>124.31</v>
      </c>
      <c r="BF50" s="33">
        <v>241</v>
      </c>
      <c r="BG50" s="36">
        <v>3502.97</v>
      </c>
      <c r="BH50" s="92">
        <f t="shared" ref="BH50:BI54" si="12">AP50+AX50+AZ50+BB50+BD50+BF50</f>
        <v>457</v>
      </c>
      <c r="BI50" s="93">
        <f t="shared" si="12"/>
        <v>7306.1</v>
      </c>
    </row>
    <row r="51" spans="1:61" x14ac:dyDescent="0.25">
      <c r="A51" s="34">
        <v>44</v>
      </c>
      <c r="B51" s="50" t="s">
        <v>82</v>
      </c>
      <c r="C51" s="37">
        <v>437</v>
      </c>
      <c r="D51" s="33">
        <v>2094.6</v>
      </c>
      <c r="E51" s="33">
        <v>15</v>
      </c>
      <c r="F51" s="33">
        <v>342.4</v>
      </c>
      <c r="G51" s="33">
        <v>14</v>
      </c>
      <c r="H51" s="33">
        <v>288.92</v>
      </c>
      <c r="I51" s="33">
        <v>10</v>
      </c>
      <c r="J51" s="33">
        <v>239.68</v>
      </c>
      <c r="K51" s="75">
        <f t="shared" si="8"/>
        <v>476</v>
      </c>
      <c r="L51" s="76">
        <f t="shared" si="8"/>
        <v>2965.6</v>
      </c>
      <c r="M51" s="37">
        <v>90</v>
      </c>
      <c r="N51" s="33">
        <v>1277.02</v>
      </c>
      <c r="O51" s="33">
        <v>56</v>
      </c>
      <c r="P51" s="33">
        <v>1878.33</v>
      </c>
      <c r="Q51" s="33">
        <v>63</v>
      </c>
      <c r="R51" s="33">
        <v>1880.81</v>
      </c>
      <c r="S51" s="33">
        <v>6</v>
      </c>
      <c r="T51" s="33">
        <v>123.48</v>
      </c>
      <c r="U51" s="33">
        <v>146</v>
      </c>
      <c r="V51" s="33">
        <v>255.18</v>
      </c>
      <c r="W51" s="67">
        <f t="shared" si="9"/>
        <v>361</v>
      </c>
      <c r="X51" s="68">
        <f t="shared" si="9"/>
        <v>5414.82</v>
      </c>
      <c r="Y51" s="37">
        <v>0</v>
      </c>
      <c r="Z51" s="33">
        <v>9.59</v>
      </c>
      <c r="AA51" s="33">
        <v>41</v>
      </c>
      <c r="AB51" s="33">
        <v>88.09</v>
      </c>
      <c r="AC51" s="33">
        <v>299</v>
      </c>
      <c r="AD51" s="33">
        <v>1918.37</v>
      </c>
      <c r="AE51" s="33">
        <v>1</v>
      </c>
      <c r="AF51" s="33">
        <v>27.53</v>
      </c>
      <c r="AG51" s="33">
        <v>3</v>
      </c>
      <c r="AH51" s="33">
        <v>55.71</v>
      </c>
      <c r="AI51" s="33">
        <v>181</v>
      </c>
      <c r="AJ51" s="36">
        <v>561.54999999999995</v>
      </c>
      <c r="AK51" s="59">
        <f t="shared" si="10"/>
        <v>1362</v>
      </c>
      <c r="AL51" s="60">
        <f t="shared" si="10"/>
        <v>11041.26</v>
      </c>
      <c r="AM51" s="37">
        <v>4959</v>
      </c>
      <c r="AN51" s="36">
        <v>871.75</v>
      </c>
      <c r="AO51" s="29"/>
      <c r="AP51" s="37">
        <v>0</v>
      </c>
      <c r="AQ51" s="36">
        <v>0</v>
      </c>
      <c r="AR51" s="37">
        <v>16</v>
      </c>
      <c r="AS51" s="33">
        <v>69</v>
      </c>
      <c r="AT51" s="33">
        <v>22</v>
      </c>
      <c r="AU51" s="33">
        <v>96.52</v>
      </c>
      <c r="AV51" s="33">
        <v>28</v>
      </c>
      <c r="AW51" s="33">
        <v>119.44</v>
      </c>
      <c r="AX51" s="84">
        <f t="shared" si="11"/>
        <v>66</v>
      </c>
      <c r="AY51" s="85">
        <f t="shared" si="11"/>
        <v>284.95999999999998</v>
      </c>
      <c r="AZ51" s="37">
        <v>6</v>
      </c>
      <c r="BA51" s="33">
        <v>42.98</v>
      </c>
      <c r="BB51" s="33">
        <v>20</v>
      </c>
      <c r="BC51" s="33">
        <v>395.15</v>
      </c>
      <c r="BD51" s="33">
        <v>54</v>
      </c>
      <c r="BE51" s="33">
        <v>181.77</v>
      </c>
      <c r="BF51" s="33">
        <v>51</v>
      </c>
      <c r="BG51" s="36">
        <v>508.75</v>
      </c>
      <c r="BH51" s="92">
        <f t="shared" si="12"/>
        <v>197</v>
      </c>
      <c r="BI51" s="93">
        <f t="shared" si="12"/>
        <v>1413.61</v>
      </c>
    </row>
    <row r="52" spans="1:61" x14ac:dyDescent="0.25">
      <c r="A52" s="34">
        <v>45</v>
      </c>
      <c r="B52" s="50" t="s">
        <v>83</v>
      </c>
      <c r="C52" s="37">
        <v>2290</v>
      </c>
      <c r="D52" s="33">
        <v>8989.7999999999993</v>
      </c>
      <c r="E52" s="33">
        <v>3215</v>
      </c>
      <c r="F52" s="33">
        <v>6706.64</v>
      </c>
      <c r="G52" s="33">
        <v>1078</v>
      </c>
      <c r="H52" s="33">
        <v>3372.14</v>
      </c>
      <c r="I52" s="33">
        <v>1598</v>
      </c>
      <c r="J52" s="33">
        <v>1470.13</v>
      </c>
      <c r="K52" s="75">
        <f t="shared" si="8"/>
        <v>8181</v>
      </c>
      <c r="L52" s="76">
        <f t="shared" si="8"/>
        <v>20538.71</v>
      </c>
      <c r="M52" s="37">
        <v>1297</v>
      </c>
      <c r="N52" s="33">
        <v>10296.469999999999</v>
      </c>
      <c r="O52" s="33">
        <v>7407</v>
      </c>
      <c r="P52" s="33">
        <v>18390.16</v>
      </c>
      <c r="Q52" s="33">
        <v>148</v>
      </c>
      <c r="R52" s="33">
        <v>16068.57</v>
      </c>
      <c r="S52" s="33">
        <v>105</v>
      </c>
      <c r="T52" s="33">
        <v>438.38</v>
      </c>
      <c r="U52" s="33">
        <v>19669</v>
      </c>
      <c r="V52" s="33">
        <v>6846.33</v>
      </c>
      <c r="W52" s="67">
        <f t="shared" si="9"/>
        <v>28626</v>
      </c>
      <c r="X52" s="68">
        <f t="shared" si="9"/>
        <v>52039.909999999996</v>
      </c>
      <c r="Y52" s="37">
        <v>11</v>
      </c>
      <c r="Z52" s="33">
        <v>583.28</v>
      </c>
      <c r="AA52" s="33">
        <v>164</v>
      </c>
      <c r="AB52" s="33">
        <v>561.17999999999995</v>
      </c>
      <c r="AC52" s="33">
        <v>714</v>
      </c>
      <c r="AD52" s="33">
        <v>7793.76</v>
      </c>
      <c r="AE52" s="33">
        <v>86</v>
      </c>
      <c r="AF52" s="33">
        <v>188.99</v>
      </c>
      <c r="AG52" s="33">
        <v>42</v>
      </c>
      <c r="AH52" s="33">
        <v>85.57</v>
      </c>
      <c r="AI52" s="33">
        <v>460</v>
      </c>
      <c r="AJ52" s="36">
        <v>1247.56</v>
      </c>
      <c r="AK52" s="59">
        <f t="shared" si="10"/>
        <v>38284</v>
      </c>
      <c r="AL52" s="60">
        <f t="shared" si="10"/>
        <v>83038.959999999992</v>
      </c>
      <c r="AM52" s="37">
        <v>20162</v>
      </c>
      <c r="AN52" s="36">
        <v>12765.64</v>
      </c>
      <c r="AO52" s="29"/>
      <c r="AP52" s="37">
        <v>18</v>
      </c>
      <c r="AQ52" s="36">
        <v>388.97</v>
      </c>
      <c r="AR52" s="37">
        <v>67</v>
      </c>
      <c r="AS52" s="33">
        <v>156.88</v>
      </c>
      <c r="AT52" s="33">
        <v>9</v>
      </c>
      <c r="AU52" s="33">
        <v>88.07</v>
      </c>
      <c r="AV52" s="33">
        <v>29</v>
      </c>
      <c r="AW52" s="33">
        <v>96.95</v>
      </c>
      <c r="AX52" s="84">
        <f t="shared" si="11"/>
        <v>105</v>
      </c>
      <c r="AY52" s="85">
        <f t="shared" si="11"/>
        <v>341.9</v>
      </c>
      <c r="AZ52" s="37">
        <v>394</v>
      </c>
      <c r="BA52" s="33">
        <v>990.46</v>
      </c>
      <c r="BB52" s="33">
        <v>38</v>
      </c>
      <c r="BC52" s="33">
        <v>876.7</v>
      </c>
      <c r="BD52" s="33">
        <v>206</v>
      </c>
      <c r="BE52" s="33">
        <v>685.13</v>
      </c>
      <c r="BF52" s="33">
        <v>566</v>
      </c>
      <c r="BG52" s="36">
        <v>1110.79</v>
      </c>
      <c r="BH52" s="92">
        <f t="shared" si="12"/>
        <v>1327</v>
      </c>
      <c r="BI52" s="93">
        <f t="shared" si="12"/>
        <v>4393.95</v>
      </c>
    </row>
    <row r="53" spans="1:61" x14ac:dyDescent="0.25">
      <c r="A53" s="34">
        <v>46</v>
      </c>
      <c r="B53" s="50" t="s">
        <v>84</v>
      </c>
      <c r="C53" s="37">
        <v>3192</v>
      </c>
      <c r="D53" s="33">
        <v>26544.07</v>
      </c>
      <c r="E53" s="33">
        <v>1379</v>
      </c>
      <c r="F53" s="33">
        <v>12265.38</v>
      </c>
      <c r="G53" s="33">
        <v>101</v>
      </c>
      <c r="H53" s="33">
        <v>2052</v>
      </c>
      <c r="I53" s="33">
        <v>275</v>
      </c>
      <c r="J53" s="33">
        <v>1629</v>
      </c>
      <c r="K53" s="75">
        <f t="shared" si="8"/>
        <v>4947</v>
      </c>
      <c r="L53" s="76">
        <f t="shared" si="8"/>
        <v>42490.45</v>
      </c>
      <c r="M53" s="37">
        <v>154</v>
      </c>
      <c r="N53" s="33">
        <v>514.03</v>
      </c>
      <c r="O53" s="33">
        <v>89</v>
      </c>
      <c r="P53" s="33">
        <v>200.24</v>
      </c>
      <c r="Q53" s="33">
        <v>52</v>
      </c>
      <c r="R53" s="33">
        <v>328.19</v>
      </c>
      <c r="S53" s="33">
        <v>24</v>
      </c>
      <c r="T53" s="33">
        <v>34.15</v>
      </c>
      <c r="U53" s="33">
        <v>329</v>
      </c>
      <c r="V53" s="33">
        <v>3165.12</v>
      </c>
      <c r="W53" s="67">
        <f t="shared" si="9"/>
        <v>648</v>
      </c>
      <c r="X53" s="68">
        <f t="shared" si="9"/>
        <v>4241.7299999999996</v>
      </c>
      <c r="Y53" s="37">
        <v>0</v>
      </c>
      <c r="Z53" s="33">
        <v>0</v>
      </c>
      <c r="AA53" s="33">
        <v>22</v>
      </c>
      <c r="AB53" s="33">
        <v>156.81</v>
      </c>
      <c r="AC53" s="33">
        <v>165</v>
      </c>
      <c r="AD53" s="33">
        <v>1406.44</v>
      </c>
      <c r="AE53" s="33">
        <v>33</v>
      </c>
      <c r="AF53" s="33">
        <v>227.82</v>
      </c>
      <c r="AG53" s="33">
        <v>31</v>
      </c>
      <c r="AH53" s="33">
        <v>147.38</v>
      </c>
      <c r="AI53" s="33">
        <v>2441</v>
      </c>
      <c r="AJ53" s="36">
        <v>1174.6300000000001</v>
      </c>
      <c r="AK53" s="59">
        <f t="shared" si="10"/>
        <v>8287</v>
      </c>
      <c r="AL53" s="60">
        <f t="shared" si="10"/>
        <v>49845.259999999987</v>
      </c>
      <c r="AM53" s="37">
        <v>133</v>
      </c>
      <c r="AN53" s="36">
        <v>1078.4000000000001</v>
      </c>
      <c r="AO53" s="29"/>
      <c r="AP53" s="37">
        <v>9</v>
      </c>
      <c r="AQ53" s="36">
        <v>19.25</v>
      </c>
      <c r="AR53" s="37">
        <v>232</v>
      </c>
      <c r="AS53" s="33">
        <v>2397.17</v>
      </c>
      <c r="AT53" s="33">
        <v>279</v>
      </c>
      <c r="AU53" s="33">
        <v>3146.74</v>
      </c>
      <c r="AV53" s="33">
        <v>341</v>
      </c>
      <c r="AW53" s="33">
        <v>3855.78</v>
      </c>
      <c r="AX53" s="84">
        <f t="shared" si="11"/>
        <v>852</v>
      </c>
      <c r="AY53" s="85">
        <f t="shared" si="11"/>
        <v>9399.69</v>
      </c>
      <c r="AZ53" s="37">
        <v>270</v>
      </c>
      <c r="BA53" s="33">
        <v>948.91</v>
      </c>
      <c r="BB53" s="33">
        <v>168</v>
      </c>
      <c r="BC53" s="33">
        <v>1363.69</v>
      </c>
      <c r="BD53" s="33">
        <v>125</v>
      </c>
      <c r="BE53" s="33">
        <v>858.27</v>
      </c>
      <c r="BF53" s="33">
        <v>18721</v>
      </c>
      <c r="BG53" s="36">
        <v>24086.5</v>
      </c>
      <c r="BH53" s="92">
        <f t="shared" si="12"/>
        <v>20145</v>
      </c>
      <c r="BI53" s="93">
        <f t="shared" si="12"/>
        <v>36676.31</v>
      </c>
    </row>
    <row r="54" spans="1:61" x14ac:dyDescent="0.25">
      <c r="A54" s="34">
        <v>47</v>
      </c>
      <c r="B54" s="50" t="s">
        <v>85</v>
      </c>
      <c r="C54" s="37">
        <v>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75">
        <f t="shared" si="8"/>
        <v>0</v>
      </c>
      <c r="L54" s="76">
        <f t="shared" si="8"/>
        <v>0</v>
      </c>
      <c r="M54" s="37">
        <v>0</v>
      </c>
      <c r="N54" s="33">
        <v>0</v>
      </c>
      <c r="O54" s="33">
        <v>0</v>
      </c>
      <c r="P54" s="33">
        <v>0</v>
      </c>
      <c r="Q54" s="33">
        <v>0</v>
      </c>
      <c r="R54" s="33">
        <v>0</v>
      </c>
      <c r="S54" s="33">
        <v>0</v>
      </c>
      <c r="T54" s="33">
        <v>0</v>
      </c>
      <c r="U54" s="33">
        <v>0</v>
      </c>
      <c r="V54" s="33">
        <v>0</v>
      </c>
      <c r="W54" s="67">
        <f t="shared" si="9"/>
        <v>0</v>
      </c>
      <c r="X54" s="68">
        <f t="shared" si="9"/>
        <v>0</v>
      </c>
      <c r="Y54" s="37">
        <v>0</v>
      </c>
      <c r="Z54" s="33">
        <v>0</v>
      </c>
      <c r="AA54" s="33">
        <v>0</v>
      </c>
      <c r="AB54" s="33">
        <v>0</v>
      </c>
      <c r="AC54" s="33">
        <v>0</v>
      </c>
      <c r="AD54" s="33">
        <v>0</v>
      </c>
      <c r="AE54" s="33">
        <v>0</v>
      </c>
      <c r="AF54" s="33">
        <v>0</v>
      </c>
      <c r="AG54" s="33">
        <v>0</v>
      </c>
      <c r="AH54" s="33">
        <v>0</v>
      </c>
      <c r="AI54" s="33">
        <v>0</v>
      </c>
      <c r="AJ54" s="36">
        <v>0</v>
      </c>
      <c r="AK54" s="59">
        <f t="shared" si="10"/>
        <v>0</v>
      </c>
      <c r="AL54" s="60">
        <f t="shared" si="10"/>
        <v>0</v>
      </c>
      <c r="AM54" s="37">
        <v>0</v>
      </c>
      <c r="AN54" s="36">
        <v>0</v>
      </c>
      <c r="AO54" s="29"/>
      <c r="AP54" s="37">
        <v>0</v>
      </c>
      <c r="AQ54" s="36">
        <v>0</v>
      </c>
      <c r="AR54" s="37">
        <v>0</v>
      </c>
      <c r="AS54" s="33">
        <v>0</v>
      </c>
      <c r="AT54" s="33">
        <v>0</v>
      </c>
      <c r="AU54" s="33">
        <v>0</v>
      </c>
      <c r="AV54" s="33">
        <v>0</v>
      </c>
      <c r="AW54" s="33">
        <v>0</v>
      </c>
      <c r="AX54" s="84">
        <f t="shared" si="11"/>
        <v>0</v>
      </c>
      <c r="AY54" s="85">
        <f t="shared" si="11"/>
        <v>0</v>
      </c>
      <c r="AZ54" s="37">
        <v>0</v>
      </c>
      <c r="BA54" s="33">
        <v>0</v>
      </c>
      <c r="BB54" s="33">
        <v>0</v>
      </c>
      <c r="BC54" s="33">
        <v>0</v>
      </c>
      <c r="BD54" s="33">
        <v>0</v>
      </c>
      <c r="BE54" s="33">
        <v>0</v>
      </c>
      <c r="BF54" s="33">
        <v>0</v>
      </c>
      <c r="BG54" s="36">
        <v>0</v>
      </c>
      <c r="BH54" s="92">
        <f t="shared" si="12"/>
        <v>0</v>
      </c>
      <c r="BI54" s="93">
        <f t="shared" si="12"/>
        <v>0</v>
      </c>
    </row>
    <row r="55" spans="1:61" s="32" customFormat="1" ht="15.75" x14ac:dyDescent="0.25">
      <c r="A55" s="210" t="s">
        <v>86</v>
      </c>
      <c r="B55" s="211"/>
      <c r="C55" s="45">
        <f t="shared" ref="C55:AN55" si="13">SUM(C8:C54)</f>
        <v>3819891</v>
      </c>
      <c r="D55" s="46">
        <f t="shared" si="13"/>
        <v>4903761.42</v>
      </c>
      <c r="E55" s="46">
        <f t="shared" si="13"/>
        <v>806064</v>
      </c>
      <c r="F55" s="46">
        <f t="shared" si="13"/>
        <v>1548603.0999999994</v>
      </c>
      <c r="G55" s="46">
        <f t="shared" si="13"/>
        <v>144872</v>
      </c>
      <c r="H55" s="46">
        <f t="shared" si="13"/>
        <v>366994.89</v>
      </c>
      <c r="I55" s="46">
        <f t="shared" si="13"/>
        <v>129193</v>
      </c>
      <c r="J55" s="46">
        <f t="shared" si="13"/>
        <v>288659.83999999997</v>
      </c>
      <c r="K55" s="79">
        <f t="shared" si="13"/>
        <v>4900020</v>
      </c>
      <c r="L55" s="80">
        <f t="shared" si="13"/>
        <v>7108019.2499999991</v>
      </c>
      <c r="M55" s="45">
        <f t="shared" si="13"/>
        <v>184422</v>
      </c>
      <c r="N55" s="46">
        <f t="shared" si="13"/>
        <v>817709.60000000033</v>
      </c>
      <c r="O55" s="46">
        <f t="shared" si="13"/>
        <v>297922</v>
      </c>
      <c r="P55" s="46">
        <f t="shared" si="13"/>
        <v>1204086.83</v>
      </c>
      <c r="Q55" s="46">
        <f t="shared" si="13"/>
        <v>55076</v>
      </c>
      <c r="R55" s="46">
        <f t="shared" si="13"/>
        <v>992194.41999999981</v>
      </c>
      <c r="S55" s="46">
        <f t="shared" si="13"/>
        <v>25206</v>
      </c>
      <c r="T55" s="46">
        <f t="shared" si="13"/>
        <v>119498.96999999996</v>
      </c>
      <c r="U55" s="46">
        <f t="shared" si="13"/>
        <v>519037</v>
      </c>
      <c r="V55" s="46">
        <f t="shared" si="13"/>
        <v>434511.68</v>
      </c>
      <c r="W55" s="71">
        <f t="shared" si="13"/>
        <v>1081663</v>
      </c>
      <c r="X55" s="72">
        <f t="shared" si="13"/>
        <v>3568001.5000000005</v>
      </c>
      <c r="Y55" s="45">
        <f t="shared" si="13"/>
        <v>6682</v>
      </c>
      <c r="Z55" s="46">
        <f t="shared" si="13"/>
        <v>133569.14000000001</v>
      </c>
      <c r="AA55" s="46">
        <f t="shared" si="13"/>
        <v>43766</v>
      </c>
      <c r="AB55" s="46">
        <f t="shared" si="13"/>
        <v>147420.49000000002</v>
      </c>
      <c r="AC55" s="46">
        <f t="shared" si="13"/>
        <v>117813</v>
      </c>
      <c r="AD55" s="46">
        <f t="shared" si="13"/>
        <v>996611.89</v>
      </c>
      <c r="AE55" s="46">
        <f t="shared" si="13"/>
        <v>9707</v>
      </c>
      <c r="AF55" s="46">
        <f t="shared" si="13"/>
        <v>32029.210000000003</v>
      </c>
      <c r="AG55" s="46">
        <f t="shared" si="13"/>
        <v>14499</v>
      </c>
      <c r="AH55" s="46">
        <f t="shared" si="13"/>
        <v>27987.279999999984</v>
      </c>
      <c r="AI55" s="46">
        <f t="shared" si="13"/>
        <v>227811</v>
      </c>
      <c r="AJ55" s="47">
        <f t="shared" si="13"/>
        <v>419108.33</v>
      </c>
      <c r="AK55" s="63">
        <f t="shared" si="13"/>
        <v>6401961</v>
      </c>
      <c r="AL55" s="64">
        <f t="shared" si="13"/>
        <v>12432747.090000005</v>
      </c>
      <c r="AM55" s="45">
        <f t="shared" si="13"/>
        <v>4924388</v>
      </c>
      <c r="AN55" s="47">
        <f t="shared" si="13"/>
        <v>1315038.4199999997</v>
      </c>
      <c r="AO55" s="29"/>
      <c r="AP55" s="45">
        <f t="shared" ref="AP55:BI55" si="14">SUM(AP8:AP54)</f>
        <v>1822</v>
      </c>
      <c r="AQ55" s="47">
        <f t="shared" si="14"/>
        <v>21718.040000000005</v>
      </c>
      <c r="AR55" s="45">
        <f t="shared" si="14"/>
        <v>10288</v>
      </c>
      <c r="AS55" s="46">
        <f t="shared" si="14"/>
        <v>85401.05</v>
      </c>
      <c r="AT55" s="46">
        <f t="shared" si="14"/>
        <v>5880</v>
      </c>
      <c r="AU55" s="46">
        <f t="shared" si="14"/>
        <v>101177.62000000004</v>
      </c>
      <c r="AV55" s="46">
        <f t="shared" si="14"/>
        <v>11333</v>
      </c>
      <c r="AW55" s="46">
        <f t="shared" si="14"/>
        <v>116241.12999999998</v>
      </c>
      <c r="AX55" s="88">
        <f t="shared" si="14"/>
        <v>27501</v>
      </c>
      <c r="AY55" s="89">
        <f t="shared" si="14"/>
        <v>302819.8</v>
      </c>
      <c r="AZ55" s="45">
        <f t="shared" si="14"/>
        <v>41655</v>
      </c>
      <c r="BA55" s="46">
        <f t="shared" si="14"/>
        <v>109443.26000000001</v>
      </c>
      <c r="BB55" s="46">
        <f t="shared" si="14"/>
        <v>14049</v>
      </c>
      <c r="BC55" s="46">
        <f t="shared" si="14"/>
        <v>139104.95999999999</v>
      </c>
      <c r="BD55" s="46">
        <f t="shared" si="14"/>
        <v>26496</v>
      </c>
      <c r="BE55" s="46">
        <f t="shared" si="14"/>
        <v>103167.82</v>
      </c>
      <c r="BF55" s="46">
        <f t="shared" si="14"/>
        <v>238225</v>
      </c>
      <c r="BG55" s="47">
        <f t="shared" si="14"/>
        <v>562593.37</v>
      </c>
      <c r="BH55" s="96">
        <f t="shared" si="14"/>
        <v>349748</v>
      </c>
      <c r="BI55" s="97">
        <f t="shared" si="14"/>
        <v>1238847.2500000002</v>
      </c>
    </row>
    <row r="58" spans="1:61" ht="15.75" x14ac:dyDescent="0.25">
      <c r="B58" s="33" t="s">
        <v>164</v>
      </c>
      <c r="C58" s="33">
        <f>C29+C30+C31</f>
        <v>1668400</v>
      </c>
      <c r="D58" s="33">
        <f t="shared" ref="D58:L58" si="15">D29+D30+D31</f>
        <v>1501017.9400000002</v>
      </c>
      <c r="E58" s="33">
        <f t="shared" si="15"/>
        <v>202248</v>
      </c>
      <c r="F58" s="33">
        <f t="shared" si="15"/>
        <v>285877.59999999998</v>
      </c>
      <c r="G58" s="33">
        <f t="shared" si="15"/>
        <v>56876</v>
      </c>
      <c r="H58" s="33">
        <f t="shared" si="15"/>
        <v>68730.81</v>
      </c>
      <c r="I58" s="33">
        <f t="shared" si="15"/>
        <v>39776</v>
      </c>
      <c r="J58" s="33">
        <f t="shared" si="15"/>
        <v>33240.120000000003</v>
      </c>
      <c r="K58" s="33">
        <f t="shared" si="15"/>
        <v>1967300</v>
      </c>
      <c r="L58" s="33">
        <f t="shared" si="15"/>
        <v>1888866.47</v>
      </c>
      <c r="M58" s="134">
        <f>(F58+H58+J58)/L58</f>
        <v>0.20533401177903274</v>
      </c>
    </row>
    <row r="59" spans="1:61" ht="15.75" x14ac:dyDescent="0.25">
      <c r="B59" s="33" t="s">
        <v>165</v>
      </c>
      <c r="C59" s="33">
        <f>C32+C33+C34</f>
        <v>372663</v>
      </c>
      <c r="D59" s="33">
        <f t="shared" ref="D59:L59" si="16">D32+D33+D34</f>
        <v>485352.74</v>
      </c>
      <c r="E59" s="33">
        <f t="shared" si="16"/>
        <v>48724</v>
      </c>
      <c r="F59" s="33">
        <f t="shared" si="16"/>
        <v>97445.709999999992</v>
      </c>
      <c r="G59" s="33">
        <f t="shared" si="16"/>
        <v>12415</v>
      </c>
      <c r="H59" s="33">
        <f t="shared" si="16"/>
        <v>25369.53</v>
      </c>
      <c r="I59" s="33">
        <f t="shared" si="16"/>
        <v>11018</v>
      </c>
      <c r="J59" s="33">
        <f t="shared" si="16"/>
        <v>16535.27</v>
      </c>
      <c r="K59" s="33">
        <f t="shared" si="16"/>
        <v>444820</v>
      </c>
      <c r="L59" s="33">
        <f t="shared" si="16"/>
        <v>624703.25</v>
      </c>
      <c r="M59" s="134">
        <f>(F59+H59+J59)/L59</f>
        <v>0.22306672808249353</v>
      </c>
    </row>
    <row r="60" spans="1:61" ht="15.75" x14ac:dyDescent="0.25">
      <c r="B60" s="33" t="s">
        <v>166</v>
      </c>
      <c r="C60" s="33">
        <f>C61-C58-C59</f>
        <v>1778828</v>
      </c>
      <c r="D60" s="33">
        <f t="shared" ref="D60:L60" si="17">D61-D58-D59</f>
        <v>2917390.7399999993</v>
      </c>
      <c r="E60" s="33">
        <f t="shared" si="17"/>
        <v>555092</v>
      </c>
      <c r="F60" s="33">
        <f t="shared" si="17"/>
        <v>1165279.7899999996</v>
      </c>
      <c r="G60" s="33">
        <f t="shared" si="17"/>
        <v>75581</v>
      </c>
      <c r="H60" s="33">
        <f t="shared" si="17"/>
        <v>272894.55000000005</v>
      </c>
      <c r="I60" s="33">
        <f t="shared" si="17"/>
        <v>78399</v>
      </c>
      <c r="J60" s="33">
        <f t="shared" si="17"/>
        <v>238884.44999999998</v>
      </c>
      <c r="K60" s="33">
        <f t="shared" si="17"/>
        <v>2487900</v>
      </c>
      <c r="L60" s="33">
        <f t="shared" si="17"/>
        <v>4594449.5299999993</v>
      </c>
      <c r="M60" s="134">
        <f>(F60+H60+J60)/L60</f>
        <v>0.3650184378018404</v>
      </c>
    </row>
    <row r="61" spans="1:61" ht="15.75" x14ac:dyDescent="0.25">
      <c r="B61" s="33" t="s">
        <v>86</v>
      </c>
      <c r="C61" s="33">
        <f>SUM(C8:C54)</f>
        <v>3819891</v>
      </c>
      <c r="D61" s="33">
        <f t="shared" ref="D61:L61" si="18">SUM(D8:D54)</f>
        <v>4903761.42</v>
      </c>
      <c r="E61" s="33">
        <f t="shared" si="18"/>
        <v>806064</v>
      </c>
      <c r="F61" s="33">
        <f t="shared" si="18"/>
        <v>1548603.0999999994</v>
      </c>
      <c r="G61" s="33">
        <f t="shared" si="18"/>
        <v>144872</v>
      </c>
      <c r="H61" s="33">
        <f t="shared" si="18"/>
        <v>366994.89</v>
      </c>
      <c r="I61" s="33">
        <f t="shared" si="18"/>
        <v>129193</v>
      </c>
      <c r="J61" s="33">
        <f t="shared" si="18"/>
        <v>288659.83999999997</v>
      </c>
      <c r="K61" s="33">
        <f t="shared" si="18"/>
        <v>4900020</v>
      </c>
      <c r="L61" s="33">
        <f t="shared" si="18"/>
        <v>7108019.2499999991</v>
      </c>
      <c r="M61" s="134">
        <f>(F61+H61+J61)/L61</f>
        <v>0.31010859037839544</v>
      </c>
    </row>
  </sheetData>
  <mergeCells count="38">
    <mergeCell ref="A55:B55"/>
    <mergeCell ref="AX5:AY6"/>
    <mergeCell ref="AZ5:BA6"/>
    <mergeCell ref="BB5:BC6"/>
    <mergeCell ref="BD5:BE6"/>
    <mergeCell ref="Y5:Z6"/>
    <mergeCell ref="AA5:AB6"/>
    <mergeCell ref="AC5:AD6"/>
    <mergeCell ref="AE5:AF6"/>
    <mergeCell ref="AG5:AH6"/>
    <mergeCell ref="AI5:AJ6"/>
    <mergeCell ref="M5:N6"/>
    <mergeCell ref="O5:P6"/>
    <mergeCell ref="Q5:R6"/>
    <mergeCell ref="S5:T6"/>
    <mergeCell ref="U5:V6"/>
    <mergeCell ref="BF5:BG6"/>
    <mergeCell ref="BH5:BI6"/>
    <mergeCell ref="AK5:AL6"/>
    <mergeCell ref="AM5:AN6"/>
    <mergeCell ref="AP5:AQ6"/>
    <mergeCell ref="AR5:AS6"/>
    <mergeCell ref="AT5:AU6"/>
    <mergeCell ref="AV5:AW6"/>
    <mergeCell ref="W5:X6"/>
    <mergeCell ref="A5:A7"/>
    <mergeCell ref="B5:B7"/>
    <mergeCell ref="C5:F5"/>
    <mergeCell ref="G5:H6"/>
    <mergeCell ref="I5:J6"/>
    <mergeCell ref="K5:L6"/>
    <mergeCell ref="C6:D6"/>
    <mergeCell ref="E6:F6"/>
    <mergeCell ref="C2:E2"/>
    <mergeCell ref="AP2:AR2"/>
    <mergeCell ref="AS2:AV2"/>
    <mergeCell ref="C4:AN4"/>
    <mergeCell ref="AP4:BI4"/>
  </mergeCells>
  <printOptions horizontalCentered="1"/>
  <pageMargins left="0.20866141699999999" right="0.20866141699999999" top="0.74803149606299202" bottom="0.74803149606299202" header="0.31496062992126" footer="0.31496062992126"/>
  <pageSetup paperSize="9" scale="1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I60"/>
  <sheetViews>
    <sheetView zoomScale="80" zoomScaleNormal="80" workbookViewId="0">
      <pane xSplit="2" ySplit="7" topLeftCell="BB41" activePane="bottomRight" state="frozen"/>
      <selection pane="topRight" activeCell="C1" sqref="C1"/>
      <selection pane="bottomLeft" activeCell="A8" sqref="A8"/>
      <selection pane="bottomRight" activeCell="BK56" sqref="BK56"/>
    </sheetView>
  </sheetViews>
  <sheetFormatPr defaultRowHeight="15" x14ac:dyDescent="0.25"/>
  <cols>
    <col min="1" max="1" width="6.28515625" customWidth="1"/>
    <col min="2" max="2" width="27.85546875" customWidth="1"/>
    <col min="13" max="13" width="10.140625" customWidth="1"/>
    <col min="14" max="14" width="10.5703125" customWidth="1"/>
    <col min="16" max="16" width="9.85546875" customWidth="1"/>
    <col min="18" max="18" width="11.7109375" customWidth="1"/>
    <col min="38" max="38" width="11.42578125" customWidth="1"/>
    <col min="40" max="40" width="10.85546875" customWidth="1"/>
    <col min="41" max="41" width="5.28515625" customWidth="1"/>
    <col min="45" max="45" width="11.5703125" customWidth="1"/>
    <col min="47" max="47" width="11.28515625" customWidth="1"/>
    <col min="49" max="49" width="10.7109375" customWidth="1"/>
  </cols>
  <sheetData>
    <row r="2" spans="1:61" ht="20.25" x14ac:dyDescent="0.4">
      <c r="C2" s="155"/>
      <c r="D2" s="155"/>
      <c r="E2" s="155"/>
      <c r="F2" s="132"/>
      <c r="G2" s="132"/>
      <c r="H2" s="132"/>
      <c r="I2" s="132"/>
      <c r="AO2" s="24"/>
      <c r="AP2" s="155" t="s">
        <v>1</v>
      </c>
      <c r="AQ2" s="155"/>
      <c r="AR2" s="155"/>
      <c r="AS2" s="156">
        <f>F2</f>
        <v>0</v>
      </c>
      <c r="AT2" s="157"/>
      <c r="AU2" s="157"/>
      <c r="AV2" s="158"/>
    </row>
    <row r="3" spans="1:61" ht="22.5" x14ac:dyDescent="0.45">
      <c r="C3" s="30" t="s">
        <v>87</v>
      </c>
      <c r="AO3" s="24"/>
      <c r="AP3" s="30" t="s">
        <v>88</v>
      </c>
    </row>
    <row r="4" spans="1:61" ht="19.5" x14ac:dyDescent="0.4">
      <c r="C4" s="159" t="s">
        <v>3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1"/>
      <c r="AO4" s="25"/>
      <c r="AP4" s="162" t="s">
        <v>4</v>
      </c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4"/>
    </row>
    <row r="5" spans="1:61" ht="24.75" customHeight="1" x14ac:dyDescent="0.25">
      <c r="A5" s="169" t="s">
        <v>5</v>
      </c>
      <c r="B5" s="172" t="s">
        <v>6</v>
      </c>
      <c r="C5" s="175" t="s">
        <v>7</v>
      </c>
      <c r="D5" s="176"/>
      <c r="E5" s="176"/>
      <c r="F5" s="176"/>
      <c r="G5" s="177" t="s">
        <v>8</v>
      </c>
      <c r="H5" s="177"/>
      <c r="I5" s="177" t="s">
        <v>9</v>
      </c>
      <c r="J5" s="177"/>
      <c r="K5" s="179" t="s">
        <v>10</v>
      </c>
      <c r="L5" s="180"/>
      <c r="M5" s="224" t="s">
        <v>11</v>
      </c>
      <c r="N5" s="225"/>
      <c r="O5" s="225" t="s">
        <v>12</v>
      </c>
      <c r="P5" s="225"/>
      <c r="Q5" s="225" t="s">
        <v>13</v>
      </c>
      <c r="R5" s="225"/>
      <c r="S5" s="165" t="s">
        <v>14</v>
      </c>
      <c r="T5" s="165"/>
      <c r="U5" s="165" t="s">
        <v>15</v>
      </c>
      <c r="V5" s="165"/>
      <c r="W5" s="165" t="s">
        <v>16</v>
      </c>
      <c r="X5" s="166"/>
      <c r="Y5" s="218" t="s">
        <v>17</v>
      </c>
      <c r="Z5" s="219"/>
      <c r="AA5" s="219" t="s">
        <v>18</v>
      </c>
      <c r="AB5" s="219"/>
      <c r="AC5" s="219" t="s">
        <v>19</v>
      </c>
      <c r="AD5" s="219"/>
      <c r="AE5" s="219" t="s">
        <v>20</v>
      </c>
      <c r="AF5" s="219"/>
      <c r="AG5" s="219" t="s">
        <v>21</v>
      </c>
      <c r="AH5" s="219"/>
      <c r="AI5" s="219" t="s">
        <v>22</v>
      </c>
      <c r="AJ5" s="222"/>
      <c r="AK5" s="192" t="s">
        <v>23</v>
      </c>
      <c r="AL5" s="193"/>
      <c r="AM5" s="196" t="s">
        <v>24</v>
      </c>
      <c r="AN5" s="197"/>
      <c r="AO5" s="26"/>
      <c r="AP5" s="200" t="s">
        <v>25</v>
      </c>
      <c r="AQ5" s="201"/>
      <c r="AR5" s="204" t="s">
        <v>26</v>
      </c>
      <c r="AS5" s="205"/>
      <c r="AT5" s="208" t="s">
        <v>27</v>
      </c>
      <c r="AU5" s="205"/>
      <c r="AV5" s="208" t="s">
        <v>28</v>
      </c>
      <c r="AW5" s="205"/>
      <c r="AX5" s="212" t="s">
        <v>29</v>
      </c>
      <c r="AY5" s="213"/>
      <c r="AZ5" s="216" t="s">
        <v>30</v>
      </c>
      <c r="BA5" s="184"/>
      <c r="BB5" s="184" t="s">
        <v>31</v>
      </c>
      <c r="BC5" s="184"/>
      <c r="BD5" s="184" t="s">
        <v>32</v>
      </c>
      <c r="BE5" s="184"/>
      <c r="BF5" s="184" t="s">
        <v>33</v>
      </c>
      <c r="BG5" s="185"/>
      <c r="BH5" s="188" t="s">
        <v>34</v>
      </c>
      <c r="BI5" s="189"/>
    </row>
    <row r="6" spans="1:61" ht="20.25" customHeight="1" x14ac:dyDescent="0.25">
      <c r="A6" s="170"/>
      <c r="B6" s="173"/>
      <c r="C6" s="183" t="s">
        <v>35</v>
      </c>
      <c r="D6" s="178"/>
      <c r="E6" s="178" t="s">
        <v>36</v>
      </c>
      <c r="F6" s="178"/>
      <c r="G6" s="178"/>
      <c r="H6" s="178"/>
      <c r="I6" s="178"/>
      <c r="J6" s="178"/>
      <c r="K6" s="181"/>
      <c r="L6" s="182"/>
      <c r="M6" s="226"/>
      <c r="N6" s="227"/>
      <c r="O6" s="227"/>
      <c r="P6" s="227"/>
      <c r="Q6" s="227"/>
      <c r="R6" s="227"/>
      <c r="S6" s="167"/>
      <c r="T6" s="167"/>
      <c r="U6" s="167"/>
      <c r="V6" s="167"/>
      <c r="W6" s="167"/>
      <c r="X6" s="168"/>
      <c r="Y6" s="220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3"/>
      <c r="AK6" s="194"/>
      <c r="AL6" s="195"/>
      <c r="AM6" s="198"/>
      <c r="AN6" s="199"/>
      <c r="AO6" s="26"/>
      <c r="AP6" s="202"/>
      <c r="AQ6" s="203"/>
      <c r="AR6" s="206"/>
      <c r="AS6" s="207"/>
      <c r="AT6" s="209"/>
      <c r="AU6" s="207"/>
      <c r="AV6" s="209"/>
      <c r="AW6" s="207"/>
      <c r="AX6" s="214"/>
      <c r="AY6" s="215"/>
      <c r="AZ6" s="217"/>
      <c r="BA6" s="186"/>
      <c r="BB6" s="186"/>
      <c r="BC6" s="186"/>
      <c r="BD6" s="186"/>
      <c r="BE6" s="186"/>
      <c r="BF6" s="186"/>
      <c r="BG6" s="187"/>
      <c r="BH6" s="190"/>
      <c r="BI6" s="191"/>
    </row>
    <row r="7" spans="1:61" x14ac:dyDescent="0.25">
      <c r="A7" s="171"/>
      <c r="B7" s="174"/>
      <c r="C7" s="7" t="s">
        <v>37</v>
      </c>
      <c r="D7" s="4" t="s">
        <v>38</v>
      </c>
      <c r="E7" s="4" t="s">
        <v>37</v>
      </c>
      <c r="F7" s="4" t="s">
        <v>38</v>
      </c>
      <c r="G7" s="4" t="s">
        <v>37</v>
      </c>
      <c r="H7" s="4" t="s">
        <v>38</v>
      </c>
      <c r="I7" s="4" t="s">
        <v>37</v>
      </c>
      <c r="J7" s="4" t="s">
        <v>38</v>
      </c>
      <c r="K7" s="4" t="s">
        <v>37</v>
      </c>
      <c r="L7" s="8" t="s">
        <v>38</v>
      </c>
      <c r="M7" s="5" t="s">
        <v>37</v>
      </c>
      <c r="N7" s="3" t="s">
        <v>38</v>
      </c>
      <c r="O7" s="3" t="s">
        <v>37</v>
      </c>
      <c r="P7" s="3" t="s">
        <v>38</v>
      </c>
      <c r="Q7" s="3" t="s">
        <v>37</v>
      </c>
      <c r="R7" s="3" t="s">
        <v>38</v>
      </c>
      <c r="S7" s="3" t="s">
        <v>37</v>
      </c>
      <c r="T7" s="3" t="s">
        <v>38</v>
      </c>
      <c r="U7" s="3" t="s">
        <v>37</v>
      </c>
      <c r="V7" s="3" t="s">
        <v>38</v>
      </c>
      <c r="W7" s="3" t="s">
        <v>37</v>
      </c>
      <c r="X7" s="6" t="s">
        <v>38</v>
      </c>
      <c r="Y7" s="11" t="s">
        <v>37</v>
      </c>
      <c r="Z7" s="12" t="s">
        <v>38</v>
      </c>
      <c r="AA7" s="12" t="s">
        <v>37</v>
      </c>
      <c r="AB7" s="12" t="s">
        <v>38</v>
      </c>
      <c r="AC7" s="12" t="s">
        <v>37</v>
      </c>
      <c r="AD7" s="12" t="s">
        <v>38</v>
      </c>
      <c r="AE7" s="12" t="s">
        <v>37</v>
      </c>
      <c r="AF7" s="12" t="s">
        <v>38</v>
      </c>
      <c r="AG7" s="12" t="s">
        <v>37</v>
      </c>
      <c r="AH7" s="12" t="s">
        <v>38</v>
      </c>
      <c r="AI7" s="12" t="s">
        <v>37</v>
      </c>
      <c r="AJ7" s="13" t="s">
        <v>38</v>
      </c>
      <c r="AK7" s="9" t="s">
        <v>37</v>
      </c>
      <c r="AL7" s="10" t="s">
        <v>38</v>
      </c>
      <c r="AM7" s="14" t="s">
        <v>37</v>
      </c>
      <c r="AN7" s="15" t="s">
        <v>38</v>
      </c>
      <c r="AO7" s="27"/>
      <c r="AP7" s="11" t="s">
        <v>37</v>
      </c>
      <c r="AQ7" s="13" t="s">
        <v>38</v>
      </c>
      <c r="AR7" s="16" t="s">
        <v>37</v>
      </c>
      <c r="AS7" s="17" t="s">
        <v>38</v>
      </c>
      <c r="AT7" s="17" t="s">
        <v>37</v>
      </c>
      <c r="AU7" s="17" t="s">
        <v>38</v>
      </c>
      <c r="AV7" s="17" t="s">
        <v>37</v>
      </c>
      <c r="AW7" s="17" t="s">
        <v>38</v>
      </c>
      <c r="AX7" s="17" t="s">
        <v>37</v>
      </c>
      <c r="AY7" s="18" t="s">
        <v>38</v>
      </c>
      <c r="AZ7" s="22" t="s">
        <v>37</v>
      </c>
      <c r="BA7" s="19" t="s">
        <v>38</v>
      </c>
      <c r="BB7" s="19" t="s">
        <v>37</v>
      </c>
      <c r="BC7" s="19" t="s">
        <v>38</v>
      </c>
      <c r="BD7" s="19" t="s">
        <v>37</v>
      </c>
      <c r="BE7" s="19" t="s">
        <v>38</v>
      </c>
      <c r="BF7" s="19" t="s">
        <v>37</v>
      </c>
      <c r="BG7" s="23" t="s">
        <v>38</v>
      </c>
      <c r="BH7" s="20" t="s">
        <v>37</v>
      </c>
      <c r="BI7" s="21" t="s">
        <v>38</v>
      </c>
    </row>
    <row r="8" spans="1:61" x14ac:dyDescent="0.25">
      <c r="A8" s="51">
        <v>1</v>
      </c>
      <c r="B8" s="52" t="s">
        <v>39</v>
      </c>
      <c r="C8" s="53">
        <v>0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73">
        <f>C8+E8+G8+I8</f>
        <v>0</v>
      </c>
      <c r="L8" s="74">
        <f>D8+F8+H8+J8</f>
        <v>0</v>
      </c>
      <c r="M8" s="53">
        <v>0</v>
      </c>
      <c r="N8" s="54">
        <v>0</v>
      </c>
      <c r="O8" s="54">
        <v>0</v>
      </c>
      <c r="P8" s="54">
        <v>0</v>
      </c>
      <c r="Q8" s="54">
        <v>0</v>
      </c>
      <c r="R8" s="54">
        <v>0</v>
      </c>
      <c r="S8" s="54">
        <v>0</v>
      </c>
      <c r="T8" s="54">
        <v>0</v>
      </c>
      <c r="U8" s="54">
        <v>0</v>
      </c>
      <c r="V8" s="54">
        <v>0</v>
      </c>
      <c r="W8" s="65">
        <f>M8+O8+Q8+S8+U8</f>
        <v>0</v>
      </c>
      <c r="X8" s="66">
        <f>N8+P8+R8+T8+V8</f>
        <v>0</v>
      </c>
      <c r="Y8" s="53">
        <v>0</v>
      </c>
      <c r="Z8" s="54">
        <v>0</v>
      </c>
      <c r="AA8" s="54">
        <v>0</v>
      </c>
      <c r="AB8" s="54">
        <v>0</v>
      </c>
      <c r="AC8" s="54">
        <v>0</v>
      </c>
      <c r="AD8" s="54">
        <v>0</v>
      </c>
      <c r="AE8" s="54">
        <v>0</v>
      </c>
      <c r="AF8" s="54">
        <v>0</v>
      </c>
      <c r="AG8" s="54">
        <v>0</v>
      </c>
      <c r="AH8" s="54">
        <v>0</v>
      </c>
      <c r="AI8" s="54">
        <v>0</v>
      </c>
      <c r="AJ8" s="55">
        <v>0</v>
      </c>
      <c r="AK8" s="57">
        <f>K8+W8+Y8+AA8+AC8+AE8+AG8+AI8</f>
        <v>0</v>
      </c>
      <c r="AL8" s="58">
        <f>L8+X8+Z8+AB8+AD8+AF8+AH8+AJ8</f>
        <v>0</v>
      </c>
      <c r="AM8" s="53">
        <v>0</v>
      </c>
      <c r="AN8" s="55">
        <v>0</v>
      </c>
      <c r="AO8" s="28"/>
      <c r="AP8" s="53">
        <v>0</v>
      </c>
      <c r="AQ8" s="55">
        <v>0</v>
      </c>
      <c r="AR8" s="53">
        <v>0</v>
      </c>
      <c r="AS8" s="54">
        <v>0</v>
      </c>
      <c r="AT8" s="54">
        <v>0</v>
      </c>
      <c r="AU8" s="54">
        <v>0</v>
      </c>
      <c r="AV8" s="54">
        <v>0</v>
      </c>
      <c r="AW8" s="54">
        <v>0</v>
      </c>
      <c r="AX8" s="82">
        <f>AR8+AT8+AV8</f>
        <v>0</v>
      </c>
      <c r="AY8" s="83">
        <f>AS8+AU8+AW8</f>
        <v>0</v>
      </c>
      <c r="AZ8" s="53">
        <v>0</v>
      </c>
      <c r="BA8" s="54">
        <v>0</v>
      </c>
      <c r="BB8" s="54">
        <v>0</v>
      </c>
      <c r="BC8" s="54">
        <v>0</v>
      </c>
      <c r="BD8" s="54">
        <v>0</v>
      </c>
      <c r="BE8" s="54">
        <v>0</v>
      </c>
      <c r="BF8" s="54">
        <v>0</v>
      </c>
      <c r="BG8" s="55">
        <v>0</v>
      </c>
      <c r="BH8" s="90">
        <f>AP8+AX8+AZ8+BB8+BD8+BF8</f>
        <v>0</v>
      </c>
      <c r="BI8" s="91">
        <f>AQ8+AY8+BA8+BC8+BE8+BG8</f>
        <v>0</v>
      </c>
    </row>
    <row r="9" spans="1:61" x14ac:dyDescent="0.25">
      <c r="A9" s="34">
        <v>2</v>
      </c>
      <c r="B9" s="35" t="s">
        <v>40</v>
      </c>
      <c r="C9" s="37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75">
        <f t="shared" ref="K9:K29" si="0">C9+E9+G9+I9</f>
        <v>0</v>
      </c>
      <c r="L9" s="76">
        <f t="shared" ref="L9:L29" si="1">D9+F9+H9+J9</f>
        <v>0</v>
      </c>
      <c r="M9" s="37">
        <v>0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3">
        <v>0</v>
      </c>
      <c r="V9" s="33">
        <v>0</v>
      </c>
      <c r="W9" s="67">
        <f t="shared" ref="W9:W29" si="2">M9+O9+Q9+S9+U9</f>
        <v>0</v>
      </c>
      <c r="X9" s="68">
        <f t="shared" ref="X9:X29" si="3">N9+P9+R9+T9+V9</f>
        <v>0</v>
      </c>
      <c r="Y9" s="37">
        <v>0</v>
      </c>
      <c r="Z9" s="33">
        <v>0</v>
      </c>
      <c r="AA9" s="33">
        <v>0</v>
      </c>
      <c r="AB9" s="33">
        <v>0</v>
      </c>
      <c r="AC9" s="33">
        <v>0</v>
      </c>
      <c r="AD9" s="33">
        <v>0</v>
      </c>
      <c r="AE9" s="33">
        <v>0</v>
      </c>
      <c r="AF9" s="33">
        <v>0</v>
      </c>
      <c r="AG9" s="33">
        <v>0</v>
      </c>
      <c r="AH9" s="33">
        <v>0</v>
      </c>
      <c r="AI9" s="33">
        <v>0</v>
      </c>
      <c r="AJ9" s="36">
        <v>0</v>
      </c>
      <c r="AK9" s="59">
        <f t="shared" ref="AK9:AK29" si="4">K9+W9+Y9+AA9+AC9+AE9+AG9+AI9</f>
        <v>0</v>
      </c>
      <c r="AL9" s="60">
        <f t="shared" ref="AL9:AL29" si="5">L9+X9+Z9+AB9+AD9+AF9+AH9+AJ9</f>
        <v>0</v>
      </c>
      <c r="AM9" s="37">
        <v>0</v>
      </c>
      <c r="AN9" s="36">
        <v>0</v>
      </c>
      <c r="AO9" s="28"/>
      <c r="AP9" s="37">
        <v>0</v>
      </c>
      <c r="AQ9" s="36">
        <v>0</v>
      </c>
      <c r="AR9" s="37">
        <v>0</v>
      </c>
      <c r="AS9" s="33">
        <v>0</v>
      </c>
      <c r="AT9" s="33">
        <v>0</v>
      </c>
      <c r="AU9" s="33">
        <v>0</v>
      </c>
      <c r="AV9" s="33">
        <v>0</v>
      </c>
      <c r="AW9" s="33">
        <v>0</v>
      </c>
      <c r="AX9" s="84">
        <f t="shared" ref="AX9:AX49" si="6">AR9+AT9+AV9</f>
        <v>0</v>
      </c>
      <c r="AY9" s="85">
        <f t="shared" ref="AY9:AY49" si="7">AS9+AU9+AW9</f>
        <v>0</v>
      </c>
      <c r="AZ9" s="37">
        <v>0</v>
      </c>
      <c r="BA9" s="33">
        <v>0</v>
      </c>
      <c r="BB9" s="33">
        <v>0</v>
      </c>
      <c r="BC9" s="33">
        <v>0</v>
      </c>
      <c r="BD9" s="33">
        <v>0</v>
      </c>
      <c r="BE9" s="33">
        <v>0</v>
      </c>
      <c r="BF9" s="33">
        <v>0</v>
      </c>
      <c r="BG9" s="36">
        <v>0</v>
      </c>
      <c r="BH9" s="92">
        <f t="shared" ref="BH9:BH49" si="8">AP9+AX9+AZ9+BB9+BD9+BF9</f>
        <v>0</v>
      </c>
      <c r="BI9" s="93">
        <f t="shared" ref="BI9:BI49" si="9">AQ9+AY9+BA9+BC9+BE9+BG9</f>
        <v>0</v>
      </c>
    </row>
    <row r="10" spans="1:61" x14ac:dyDescent="0.25">
      <c r="A10" s="34">
        <v>3</v>
      </c>
      <c r="B10" s="35" t="s">
        <v>41</v>
      </c>
      <c r="C10" s="37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75">
        <f t="shared" si="0"/>
        <v>0</v>
      </c>
      <c r="L10" s="76">
        <f t="shared" si="1"/>
        <v>0</v>
      </c>
      <c r="M10" s="37">
        <v>0</v>
      </c>
      <c r="N10" s="33">
        <v>0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33">
        <v>0</v>
      </c>
      <c r="W10" s="67">
        <f t="shared" si="2"/>
        <v>0</v>
      </c>
      <c r="X10" s="68">
        <f t="shared" si="3"/>
        <v>0</v>
      </c>
      <c r="Y10" s="37">
        <v>0</v>
      </c>
      <c r="Z10" s="33">
        <v>0</v>
      </c>
      <c r="AA10" s="33">
        <v>0</v>
      </c>
      <c r="AB10" s="33">
        <v>0</v>
      </c>
      <c r="AC10" s="33">
        <v>0</v>
      </c>
      <c r="AD10" s="33">
        <v>0</v>
      </c>
      <c r="AE10" s="33">
        <v>0</v>
      </c>
      <c r="AF10" s="33">
        <v>0</v>
      </c>
      <c r="AG10" s="33">
        <v>0</v>
      </c>
      <c r="AH10" s="33">
        <v>0</v>
      </c>
      <c r="AI10" s="33">
        <v>0</v>
      </c>
      <c r="AJ10" s="36">
        <v>0</v>
      </c>
      <c r="AK10" s="59">
        <f t="shared" si="4"/>
        <v>0</v>
      </c>
      <c r="AL10" s="60">
        <f t="shared" si="5"/>
        <v>0</v>
      </c>
      <c r="AM10" s="37">
        <v>0</v>
      </c>
      <c r="AN10" s="36">
        <v>0</v>
      </c>
      <c r="AO10" s="29"/>
      <c r="AP10" s="37">
        <v>0</v>
      </c>
      <c r="AQ10" s="36">
        <v>0</v>
      </c>
      <c r="AR10" s="37">
        <v>0</v>
      </c>
      <c r="AS10" s="33">
        <v>0</v>
      </c>
      <c r="AT10" s="33">
        <v>0</v>
      </c>
      <c r="AU10" s="33">
        <v>0</v>
      </c>
      <c r="AV10" s="33">
        <v>0</v>
      </c>
      <c r="AW10" s="33">
        <v>0</v>
      </c>
      <c r="AX10" s="84">
        <f t="shared" si="6"/>
        <v>0</v>
      </c>
      <c r="AY10" s="85">
        <f t="shared" si="7"/>
        <v>0</v>
      </c>
      <c r="AZ10" s="37">
        <v>0</v>
      </c>
      <c r="BA10" s="33">
        <v>0</v>
      </c>
      <c r="BB10" s="33">
        <v>0</v>
      </c>
      <c r="BC10" s="33">
        <v>0</v>
      </c>
      <c r="BD10" s="33">
        <v>0</v>
      </c>
      <c r="BE10" s="33">
        <v>0</v>
      </c>
      <c r="BF10" s="33">
        <v>0</v>
      </c>
      <c r="BG10" s="36">
        <v>0</v>
      </c>
      <c r="BH10" s="92">
        <f t="shared" si="8"/>
        <v>0</v>
      </c>
      <c r="BI10" s="93">
        <f t="shared" si="9"/>
        <v>0</v>
      </c>
    </row>
    <row r="11" spans="1:61" x14ac:dyDescent="0.25">
      <c r="A11" s="34">
        <v>4</v>
      </c>
      <c r="B11" s="35" t="s">
        <v>42</v>
      </c>
      <c r="C11" s="37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75">
        <f t="shared" si="0"/>
        <v>0</v>
      </c>
      <c r="L11" s="76">
        <f t="shared" si="1"/>
        <v>0</v>
      </c>
      <c r="M11" s="37">
        <v>0</v>
      </c>
      <c r="N11" s="33">
        <v>0</v>
      </c>
      <c r="O11" s="33">
        <v>0</v>
      </c>
      <c r="P11" s="33">
        <v>0</v>
      </c>
      <c r="Q11" s="33">
        <v>0</v>
      </c>
      <c r="R11" s="33">
        <v>0</v>
      </c>
      <c r="S11" s="33">
        <v>0</v>
      </c>
      <c r="T11" s="33">
        <v>0</v>
      </c>
      <c r="U11" s="33">
        <v>0</v>
      </c>
      <c r="V11" s="33">
        <v>0</v>
      </c>
      <c r="W11" s="67">
        <f t="shared" si="2"/>
        <v>0</v>
      </c>
      <c r="X11" s="68">
        <f t="shared" si="3"/>
        <v>0</v>
      </c>
      <c r="Y11" s="37">
        <v>0</v>
      </c>
      <c r="Z11" s="33">
        <v>0</v>
      </c>
      <c r="AA11" s="33">
        <v>0</v>
      </c>
      <c r="AB11" s="33">
        <v>0</v>
      </c>
      <c r="AC11" s="33">
        <v>0</v>
      </c>
      <c r="AD11" s="33">
        <v>0</v>
      </c>
      <c r="AE11" s="33">
        <v>0</v>
      </c>
      <c r="AF11" s="33">
        <v>0</v>
      </c>
      <c r="AG11" s="33">
        <v>0</v>
      </c>
      <c r="AH11" s="33">
        <v>0</v>
      </c>
      <c r="AI11" s="33">
        <v>0</v>
      </c>
      <c r="AJ11" s="36">
        <v>0</v>
      </c>
      <c r="AK11" s="59">
        <f t="shared" si="4"/>
        <v>0</v>
      </c>
      <c r="AL11" s="60">
        <f t="shared" si="5"/>
        <v>0</v>
      </c>
      <c r="AM11" s="37">
        <v>0</v>
      </c>
      <c r="AN11" s="36">
        <v>0</v>
      </c>
      <c r="AO11" s="29"/>
      <c r="AP11" s="37">
        <v>0</v>
      </c>
      <c r="AQ11" s="36">
        <v>0</v>
      </c>
      <c r="AR11" s="37">
        <v>0</v>
      </c>
      <c r="AS11" s="33">
        <v>0</v>
      </c>
      <c r="AT11" s="33">
        <v>0</v>
      </c>
      <c r="AU11" s="33">
        <v>0</v>
      </c>
      <c r="AV11" s="33">
        <v>0</v>
      </c>
      <c r="AW11" s="33">
        <v>0</v>
      </c>
      <c r="AX11" s="84">
        <f t="shared" si="6"/>
        <v>0</v>
      </c>
      <c r="AY11" s="85">
        <f t="shared" si="7"/>
        <v>0</v>
      </c>
      <c r="AZ11" s="37">
        <v>0</v>
      </c>
      <c r="BA11" s="33">
        <v>0</v>
      </c>
      <c r="BB11" s="33">
        <v>0</v>
      </c>
      <c r="BC11" s="33">
        <v>0</v>
      </c>
      <c r="BD11" s="33">
        <v>0</v>
      </c>
      <c r="BE11" s="33">
        <v>0</v>
      </c>
      <c r="BF11" s="33">
        <v>0</v>
      </c>
      <c r="BG11" s="36">
        <v>0</v>
      </c>
      <c r="BH11" s="92">
        <f t="shared" si="8"/>
        <v>0</v>
      </c>
      <c r="BI11" s="93">
        <f t="shared" si="9"/>
        <v>0</v>
      </c>
    </row>
    <row r="12" spans="1:61" x14ac:dyDescent="0.25">
      <c r="A12" s="34">
        <v>5</v>
      </c>
      <c r="B12" s="35" t="s">
        <v>43</v>
      </c>
      <c r="C12" s="37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75">
        <f t="shared" si="0"/>
        <v>0</v>
      </c>
      <c r="L12" s="76">
        <f t="shared" si="1"/>
        <v>0</v>
      </c>
      <c r="M12" s="37">
        <v>0</v>
      </c>
      <c r="N12" s="33">
        <v>0</v>
      </c>
      <c r="O12" s="33">
        <v>0</v>
      </c>
      <c r="P12" s="33">
        <v>0</v>
      </c>
      <c r="Q12" s="33">
        <v>0</v>
      </c>
      <c r="R12" s="33">
        <v>0</v>
      </c>
      <c r="S12" s="33">
        <v>0</v>
      </c>
      <c r="T12" s="33">
        <v>0</v>
      </c>
      <c r="U12" s="33">
        <v>0</v>
      </c>
      <c r="V12" s="33">
        <v>0</v>
      </c>
      <c r="W12" s="67">
        <f t="shared" si="2"/>
        <v>0</v>
      </c>
      <c r="X12" s="68">
        <f t="shared" si="3"/>
        <v>0</v>
      </c>
      <c r="Y12" s="37">
        <v>0</v>
      </c>
      <c r="Z12" s="33">
        <v>0</v>
      </c>
      <c r="AA12" s="33">
        <v>0</v>
      </c>
      <c r="AB12" s="33">
        <v>0</v>
      </c>
      <c r="AC12" s="33">
        <v>0</v>
      </c>
      <c r="AD12" s="33">
        <v>0</v>
      </c>
      <c r="AE12" s="33">
        <v>0</v>
      </c>
      <c r="AF12" s="33">
        <v>0</v>
      </c>
      <c r="AG12" s="33">
        <v>0</v>
      </c>
      <c r="AH12" s="33">
        <v>0</v>
      </c>
      <c r="AI12" s="33">
        <v>0</v>
      </c>
      <c r="AJ12" s="36">
        <v>0</v>
      </c>
      <c r="AK12" s="59">
        <f t="shared" si="4"/>
        <v>0</v>
      </c>
      <c r="AL12" s="60">
        <f t="shared" si="5"/>
        <v>0</v>
      </c>
      <c r="AM12" s="37">
        <v>0</v>
      </c>
      <c r="AN12" s="36">
        <v>0</v>
      </c>
      <c r="AO12" s="29"/>
      <c r="AP12" s="37">
        <v>0</v>
      </c>
      <c r="AQ12" s="36">
        <v>0</v>
      </c>
      <c r="AR12" s="37">
        <v>0</v>
      </c>
      <c r="AS12" s="33">
        <v>0</v>
      </c>
      <c r="AT12" s="33">
        <v>0</v>
      </c>
      <c r="AU12" s="33">
        <v>0</v>
      </c>
      <c r="AV12" s="33">
        <v>0</v>
      </c>
      <c r="AW12" s="33">
        <v>0</v>
      </c>
      <c r="AX12" s="84">
        <f t="shared" si="6"/>
        <v>0</v>
      </c>
      <c r="AY12" s="85">
        <f t="shared" si="7"/>
        <v>0</v>
      </c>
      <c r="AZ12" s="37">
        <v>0</v>
      </c>
      <c r="BA12" s="33">
        <v>0</v>
      </c>
      <c r="BB12" s="33">
        <v>0</v>
      </c>
      <c r="BC12" s="33">
        <v>0</v>
      </c>
      <c r="BD12" s="33">
        <v>0</v>
      </c>
      <c r="BE12" s="33">
        <v>0</v>
      </c>
      <c r="BF12" s="33">
        <v>0</v>
      </c>
      <c r="BG12" s="36">
        <v>0</v>
      </c>
      <c r="BH12" s="92">
        <f t="shared" si="8"/>
        <v>0</v>
      </c>
      <c r="BI12" s="93">
        <f t="shared" si="9"/>
        <v>0</v>
      </c>
    </row>
    <row r="13" spans="1:61" x14ac:dyDescent="0.25">
      <c r="A13" s="34">
        <v>6</v>
      </c>
      <c r="B13" s="35" t="s">
        <v>44</v>
      </c>
      <c r="C13" s="37">
        <v>0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75">
        <f t="shared" si="0"/>
        <v>0</v>
      </c>
      <c r="L13" s="76">
        <f t="shared" si="1"/>
        <v>0</v>
      </c>
      <c r="M13" s="37">
        <v>0</v>
      </c>
      <c r="N13" s="33">
        <v>0</v>
      </c>
      <c r="O13" s="33">
        <v>0</v>
      </c>
      <c r="P13" s="33">
        <v>0</v>
      </c>
      <c r="Q13" s="33">
        <v>0</v>
      </c>
      <c r="R13" s="33">
        <v>0</v>
      </c>
      <c r="S13" s="33">
        <v>0</v>
      </c>
      <c r="T13" s="33">
        <v>0</v>
      </c>
      <c r="U13" s="33">
        <v>0</v>
      </c>
      <c r="V13" s="33">
        <v>0</v>
      </c>
      <c r="W13" s="67">
        <f t="shared" si="2"/>
        <v>0</v>
      </c>
      <c r="X13" s="68">
        <f t="shared" si="3"/>
        <v>0</v>
      </c>
      <c r="Y13" s="37">
        <v>0</v>
      </c>
      <c r="Z13" s="33">
        <v>0</v>
      </c>
      <c r="AA13" s="33">
        <v>0</v>
      </c>
      <c r="AB13" s="33">
        <v>0</v>
      </c>
      <c r="AC13" s="33">
        <v>0</v>
      </c>
      <c r="AD13" s="33">
        <v>0</v>
      </c>
      <c r="AE13" s="33">
        <v>0</v>
      </c>
      <c r="AF13" s="33">
        <v>0</v>
      </c>
      <c r="AG13" s="33">
        <v>0</v>
      </c>
      <c r="AH13" s="33">
        <v>0</v>
      </c>
      <c r="AI13" s="33">
        <v>0</v>
      </c>
      <c r="AJ13" s="36">
        <v>0</v>
      </c>
      <c r="AK13" s="59">
        <f t="shared" si="4"/>
        <v>0</v>
      </c>
      <c r="AL13" s="60">
        <f t="shared" si="5"/>
        <v>0</v>
      </c>
      <c r="AM13" s="37">
        <v>0</v>
      </c>
      <c r="AN13" s="36">
        <v>0</v>
      </c>
      <c r="AO13" s="29"/>
      <c r="AP13" s="37">
        <v>0</v>
      </c>
      <c r="AQ13" s="36">
        <v>0</v>
      </c>
      <c r="AR13" s="37">
        <v>0</v>
      </c>
      <c r="AS13" s="33">
        <v>0</v>
      </c>
      <c r="AT13" s="33">
        <v>0</v>
      </c>
      <c r="AU13" s="33">
        <v>0</v>
      </c>
      <c r="AV13" s="33">
        <v>0</v>
      </c>
      <c r="AW13" s="33">
        <v>0</v>
      </c>
      <c r="AX13" s="84">
        <f t="shared" si="6"/>
        <v>0</v>
      </c>
      <c r="AY13" s="85">
        <f t="shared" si="7"/>
        <v>0</v>
      </c>
      <c r="AZ13" s="37">
        <v>0</v>
      </c>
      <c r="BA13" s="33">
        <v>0</v>
      </c>
      <c r="BB13" s="33">
        <v>0</v>
      </c>
      <c r="BC13" s="33">
        <v>0</v>
      </c>
      <c r="BD13" s="33">
        <v>0</v>
      </c>
      <c r="BE13" s="33">
        <v>0</v>
      </c>
      <c r="BF13" s="33">
        <v>0</v>
      </c>
      <c r="BG13" s="36">
        <v>0</v>
      </c>
      <c r="BH13" s="92">
        <f t="shared" si="8"/>
        <v>0</v>
      </c>
      <c r="BI13" s="93">
        <f t="shared" si="9"/>
        <v>0</v>
      </c>
    </row>
    <row r="14" spans="1:61" x14ac:dyDescent="0.25">
      <c r="A14" s="34">
        <v>7</v>
      </c>
      <c r="B14" s="35" t="s">
        <v>45</v>
      </c>
      <c r="C14" s="37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75">
        <f t="shared" si="0"/>
        <v>0</v>
      </c>
      <c r="L14" s="76">
        <f t="shared" si="1"/>
        <v>0</v>
      </c>
      <c r="M14" s="37">
        <v>0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33">
        <v>0</v>
      </c>
      <c r="T14" s="33">
        <v>0</v>
      </c>
      <c r="U14" s="33">
        <v>0</v>
      </c>
      <c r="V14" s="33">
        <v>0</v>
      </c>
      <c r="W14" s="67">
        <f t="shared" si="2"/>
        <v>0</v>
      </c>
      <c r="X14" s="68">
        <f t="shared" si="3"/>
        <v>0</v>
      </c>
      <c r="Y14" s="37">
        <v>0</v>
      </c>
      <c r="Z14" s="33">
        <v>0</v>
      </c>
      <c r="AA14" s="33">
        <v>0</v>
      </c>
      <c r="AB14" s="33">
        <v>0</v>
      </c>
      <c r="AC14" s="33">
        <v>0</v>
      </c>
      <c r="AD14" s="33">
        <v>0</v>
      </c>
      <c r="AE14" s="33">
        <v>0</v>
      </c>
      <c r="AF14" s="33">
        <v>0</v>
      </c>
      <c r="AG14" s="33">
        <v>0</v>
      </c>
      <c r="AH14" s="33">
        <v>0</v>
      </c>
      <c r="AI14" s="33">
        <v>0</v>
      </c>
      <c r="AJ14" s="36">
        <v>0</v>
      </c>
      <c r="AK14" s="59">
        <f t="shared" si="4"/>
        <v>0</v>
      </c>
      <c r="AL14" s="60">
        <f t="shared" si="5"/>
        <v>0</v>
      </c>
      <c r="AM14" s="37">
        <v>0</v>
      </c>
      <c r="AN14" s="36">
        <v>0</v>
      </c>
      <c r="AO14" s="29"/>
      <c r="AP14" s="37">
        <v>0</v>
      </c>
      <c r="AQ14" s="36">
        <v>0</v>
      </c>
      <c r="AR14" s="37">
        <v>0</v>
      </c>
      <c r="AS14" s="33">
        <v>0</v>
      </c>
      <c r="AT14" s="33">
        <v>0</v>
      </c>
      <c r="AU14" s="33">
        <v>0</v>
      </c>
      <c r="AV14" s="33">
        <v>0</v>
      </c>
      <c r="AW14" s="33">
        <v>0</v>
      </c>
      <c r="AX14" s="84">
        <f t="shared" si="6"/>
        <v>0</v>
      </c>
      <c r="AY14" s="85">
        <f t="shared" si="7"/>
        <v>0</v>
      </c>
      <c r="AZ14" s="37">
        <v>0</v>
      </c>
      <c r="BA14" s="33">
        <v>0</v>
      </c>
      <c r="BB14" s="33">
        <v>0</v>
      </c>
      <c r="BC14" s="33">
        <v>0</v>
      </c>
      <c r="BD14" s="33">
        <v>0</v>
      </c>
      <c r="BE14" s="33">
        <v>0</v>
      </c>
      <c r="BF14" s="33">
        <v>0</v>
      </c>
      <c r="BG14" s="36">
        <v>0</v>
      </c>
      <c r="BH14" s="92">
        <f t="shared" si="8"/>
        <v>0</v>
      </c>
      <c r="BI14" s="93">
        <f t="shared" si="9"/>
        <v>0</v>
      </c>
    </row>
    <row r="15" spans="1:61" x14ac:dyDescent="0.25">
      <c r="A15" s="34">
        <v>8</v>
      </c>
      <c r="B15" s="35" t="s">
        <v>46</v>
      </c>
      <c r="C15" s="37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75">
        <f t="shared" si="0"/>
        <v>0</v>
      </c>
      <c r="L15" s="76">
        <f t="shared" si="1"/>
        <v>0</v>
      </c>
      <c r="M15" s="37">
        <v>0</v>
      </c>
      <c r="N15" s="33">
        <v>0</v>
      </c>
      <c r="O15" s="33">
        <v>0</v>
      </c>
      <c r="P15" s="33">
        <v>0</v>
      </c>
      <c r="Q15" s="33">
        <v>0</v>
      </c>
      <c r="R15" s="33">
        <v>0</v>
      </c>
      <c r="S15" s="33">
        <v>0</v>
      </c>
      <c r="T15" s="33">
        <v>0</v>
      </c>
      <c r="U15" s="33">
        <v>0</v>
      </c>
      <c r="V15" s="33">
        <v>0</v>
      </c>
      <c r="W15" s="67">
        <f t="shared" si="2"/>
        <v>0</v>
      </c>
      <c r="X15" s="68">
        <f t="shared" si="3"/>
        <v>0</v>
      </c>
      <c r="Y15" s="37">
        <v>0</v>
      </c>
      <c r="Z15" s="33">
        <v>0</v>
      </c>
      <c r="AA15" s="33">
        <v>0</v>
      </c>
      <c r="AB15" s="33">
        <v>0</v>
      </c>
      <c r="AC15" s="33">
        <v>0</v>
      </c>
      <c r="AD15" s="33">
        <v>0</v>
      </c>
      <c r="AE15" s="33">
        <v>0</v>
      </c>
      <c r="AF15" s="33">
        <v>0</v>
      </c>
      <c r="AG15" s="33">
        <v>0</v>
      </c>
      <c r="AH15" s="33">
        <v>0</v>
      </c>
      <c r="AI15" s="33">
        <v>0</v>
      </c>
      <c r="AJ15" s="36">
        <v>0</v>
      </c>
      <c r="AK15" s="59">
        <f t="shared" si="4"/>
        <v>0</v>
      </c>
      <c r="AL15" s="60">
        <f t="shared" si="5"/>
        <v>0</v>
      </c>
      <c r="AM15" s="37">
        <v>0</v>
      </c>
      <c r="AN15" s="36">
        <v>0</v>
      </c>
      <c r="AO15" s="29"/>
      <c r="AP15" s="37">
        <v>0</v>
      </c>
      <c r="AQ15" s="36">
        <v>0</v>
      </c>
      <c r="AR15" s="37">
        <v>0</v>
      </c>
      <c r="AS15" s="33">
        <v>0</v>
      </c>
      <c r="AT15" s="33">
        <v>0</v>
      </c>
      <c r="AU15" s="33">
        <v>0</v>
      </c>
      <c r="AV15" s="33">
        <v>0</v>
      </c>
      <c r="AW15" s="33">
        <v>0</v>
      </c>
      <c r="AX15" s="84">
        <f t="shared" si="6"/>
        <v>0</v>
      </c>
      <c r="AY15" s="85">
        <f t="shared" si="7"/>
        <v>0</v>
      </c>
      <c r="AZ15" s="37">
        <v>0</v>
      </c>
      <c r="BA15" s="33">
        <v>0</v>
      </c>
      <c r="BB15" s="33">
        <v>0</v>
      </c>
      <c r="BC15" s="33">
        <v>0</v>
      </c>
      <c r="BD15" s="33">
        <v>0</v>
      </c>
      <c r="BE15" s="33">
        <v>0</v>
      </c>
      <c r="BF15" s="33">
        <v>0</v>
      </c>
      <c r="BG15" s="36">
        <v>0</v>
      </c>
      <c r="BH15" s="92">
        <f t="shared" si="8"/>
        <v>0</v>
      </c>
      <c r="BI15" s="93">
        <f t="shared" si="9"/>
        <v>0</v>
      </c>
    </row>
    <row r="16" spans="1:61" x14ac:dyDescent="0.25">
      <c r="A16" s="34">
        <v>9</v>
      </c>
      <c r="B16" s="35" t="s">
        <v>47</v>
      </c>
      <c r="C16" s="37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75">
        <f t="shared" si="0"/>
        <v>0</v>
      </c>
      <c r="L16" s="76">
        <f t="shared" si="1"/>
        <v>0</v>
      </c>
      <c r="M16" s="37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67">
        <f t="shared" si="2"/>
        <v>0</v>
      </c>
      <c r="X16" s="68">
        <f t="shared" si="3"/>
        <v>0</v>
      </c>
      <c r="Y16" s="37">
        <v>0</v>
      </c>
      <c r="Z16" s="33">
        <v>0</v>
      </c>
      <c r="AA16" s="33">
        <v>0</v>
      </c>
      <c r="AB16" s="33">
        <v>0</v>
      </c>
      <c r="AC16" s="33">
        <v>0</v>
      </c>
      <c r="AD16" s="33">
        <v>0</v>
      </c>
      <c r="AE16" s="33">
        <v>0</v>
      </c>
      <c r="AF16" s="33">
        <v>0</v>
      </c>
      <c r="AG16" s="33">
        <v>0</v>
      </c>
      <c r="AH16" s="33">
        <v>0</v>
      </c>
      <c r="AI16" s="33">
        <v>0</v>
      </c>
      <c r="AJ16" s="36">
        <v>0</v>
      </c>
      <c r="AK16" s="59">
        <f t="shared" si="4"/>
        <v>0</v>
      </c>
      <c r="AL16" s="60">
        <f t="shared" si="5"/>
        <v>0</v>
      </c>
      <c r="AM16" s="37">
        <v>0</v>
      </c>
      <c r="AN16" s="36">
        <v>0</v>
      </c>
      <c r="AO16" s="29"/>
      <c r="AP16" s="37">
        <v>0</v>
      </c>
      <c r="AQ16" s="36">
        <v>0</v>
      </c>
      <c r="AR16" s="37">
        <v>0</v>
      </c>
      <c r="AS16" s="33">
        <v>0</v>
      </c>
      <c r="AT16" s="33">
        <v>0</v>
      </c>
      <c r="AU16" s="33">
        <v>0</v>
      </c>
      <c r="AV16" s="33">
        <v>0</v>
      </c>
      <c r="AW16" s="33">
        <v>0</v>
      </c>
      <c r="AX16" s="84">
        <f t="shared" si="6"/>
        <v>0</v>
      </c>
      <c r="AY16" s="85">
        <f t="shared" si="7"/>
        <v>0</v>
      </c>
      <c r="AZ16" s="37">
        <v>0</v>
      </c>
      <c r="BA16" s="33">
        <v>0</v>
      </c>
      <c r="BB16" s="33">
        <v>0</v>
      </c>
      <c r="BC16" s="33">
        <v>0</v>
      </c>
      <c r="BD16" s="33">
        <v>0</v>
      </c>
      <c r="BE16" s="33">
        <v>0</v>
      </c>
      <c r="BF16" s="33">
        <v>0</v>
      </c>
      <c r="BG16" s="36">
        <v>0</v>
      </c>
      <c r="BH16" s="92">
        <f t="shared" si="8"/>
        <v>0</v>
      </c>
      <c r="BI16" s="93">
        <f t="shared" si="9"/>
        <v>0</v>
      </c>
    </row>
    <row r="17" spans="1:61" x14ac:dyDescent="0.25">
      <c r="A17" s="34">
        <v>10</v>
      </c>
      <c r="B17" s="35" t="s">
        <v>48</v>
      </c>
      <c r="C17" s="37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75">
        <f t="shared" si="0"/>
        <v>0</v>
      </c>
      <c r="L17" s="76">
        <f t="shared" si="1"/>
        <v>0</v>
      </c>
      <c r="M17" s="37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67">
        <f t="shared" si="2"/>
        <v>0</v>
      </c>
      <c r="X17" s="68">
        <f t="shared" si="3"/>
        <v>0</v>
      </c>
      <c r="Y17" s="37">
        <v>0</v>
      </c>
      <c r="Z17" s="33">
        <v>0</v>
      </c>
      <c r="AA17" s="33">
        <v>0</v>
      </c>
      <c r="AB17" s="33">
        <v>0</v>
      </c>
      <c r="AC17" s="33">
        <v>0</v>
      </c>
      <c r="AD17" s="33">
        <v>0</v>
      </c>
      <c r="AE17" s="33">
        <v>0</v>
      </c>
      <c r="AF17" s="33">
        <v>0</v>
      </c>
      <c r="AG17" s="33">
        <v>0</v>
      </c>
      <c r="AH17" s="33">
        <v>0</v>
      </c>
      <c r="AI17" s="33">
        <v>0</v>
      </c>
      <c r="AJ17" s="36">
        <v>0</v>
      </c>
      <c r="AK17" s="59">
        <f t="shared" si="4"/>
        <v>0</v>
      </c>
      <c r="AL17" s="60">
        <f t="shared" si="5"/>
        <v>0</v>
      </c>
      <c r="AM17" s="37">
        <v>0</v>
      </c>
      <c r="AN17" s="36">
        <v>0</v>
      </c>
      <c r="AO17" s="29"/>
      <c r="AP17" s="37">
        <v>0</v>
      </c>
      <c r="AQ17" s="36">
        <v>0</v>
      </c>
      <c r="AR17" s="37">
        <v>0</v>
      </c>
      <c r="AS17" s="33">
        <v>0</v>
      </c>
      <c r="AT17" s="33">
        <v>0</v>
      </c>
      <c r="AU17" s="33">
        <v>0</v>
      </c>
      <c r="AV17" s="33">
        <v>0</v>
      </c>
      <c r="AW17" s="33">
        <v>0</v>
      </c>
      <c r="AX17" s="84">
        <f t="shared" si="6"/>
        <v>0</v>
      </c>
      <c r="AY17" s="85">
        <f t="shared" si="7"/>
        <v>0</v>
      </c>
      <c r="AZ17" s="37">
        <v>0</v>
      </c>
      <c r="BA17" s="33">
        <v>0</v>
      </c>
      <c r="BB17" s="33">
        <v>0</v>
      </c>
      <c r="BC17" s="33">
        <v>0</v>
      </c>
      <c r="BD17" s="33">
        <v>0</v>
      </c>
      <c r="BE17" s="33">
        <v>0</v>
      </c>
      <c r="BF17" s="33">
        <v>0</v>
      </c>
      <c r="BG17" s="36">
        <v>0</v>
      </c>
      <c r="BH17" s="92">
        <f t="shared" si="8"/>
        <v>0</v>
      </c>
      <c r="BI17" s="93">
        <f t="shared" si="9"/>
        <v>0</v>
      </c>
    </row>
    <row r="18" spans="1:61" x14ac:dyDescent="0.25">
      <c r="A18" s="34">
        <v>11</v>
      </c>
      <c r="B18" s="35" t="s">
        <v>49</v>
      </c>
      <c r="C18" s="37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75">
        <f t="shared" si="0"/>
        <v>0</v>
      </c>
      <c r="L18" s="76">
        <f t="shared" si="1"/>
        <v>0</v>
      </c>
      <c r="M18" s="37">
        <v>0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3">
        <v>0</v>
      </c>
      <c r="V18" s="33">
        <v>0</v>
      </c>
      <c r="W18" s="67">
        <f t="shared" si="2"/>
        <v>0</v>
      </c>
      <c r="X18" s="68">
        <f t="shared" si="3"/>
        <v>0</v>
      </c>
      <c r="Y18" s="37">
        <v>0</v>
      </c>
      <c r="Z18" s="33">
        <v>0</v>
      </c>
      <c r="AA18" s="33">
        <v>0</v>
      </c>
      <c r="AB18" s="33">
        <v>0</v>
      </c>
      <c r="AC18" s="33">
        <v>0</v>
      </c>
      <c r="AD18" s="33">
        <v>0</v>
      </c>
      <c r="AE18" s="33">
        <v>0</v>
      </c>
      <c r="AF18" s="33">
        <v>0</v>
      </c>
      <c r="AG18" s="33">
        <v>0</v>
      </c>
      <c r="AH18" s="33">
        <v>0</v>
      </c>
      <c r="AI18" s="33">
        <v>0</v>
      </c>
      <c r="AJ18" s="36">
        <v>0</v>
      </c>
      <c r="AK18" s="59">
        <f t="shared" si="4"/>
        <v>0</v>
      </c>
      <c r="AL18" s="60">
        <f t="shared" si="5"/>
        <v>0</v>
      </c>
      <c r="AM18" s="37">
        <v>0</v>
      </c>
      <c r="AN18" s="36">
        <v>0</v>
      </c>
      <c r="AO18" s="29"/>
      <c r="AP18" s="37">
        <v>0</v>
      </c>
      <c r="AQ18" s="36">
        <v>0</v>
      </c>
      <c r="AR18" s="37">
        <v>0</v>
      </c>
      <c r="AS18" s="33">
        <v>0</v>
      </c>
      <c r="AT18" s="33">
        <v>0</v>
      </c>
      <c r="AU18" s="33">
        <v>0</v>
      </c>
      <c r="AV18" s="33">
        <v>0</v>
      </c>
      <c r="AW18" s="33">
        <v>0</v>
      </c>
      <c r="AX18" s="84">
        <f t="shared" si="6"/>
        <v>0</v>
      </c>
      <c r="AY18" s="85">
        <f t="shared" si="7"/>
        <v>0</v>
      </c>
      <c r="AZ18" s="37">
        <v>0</v>
      </c>
      <c r="BA18" s="33">
        <v>0</v>
      </c>
      <c r="BB18" s="33">
        <v>0</v>
      </c>
      <c r="BC18" s="33">
        <v>0</v>
      </c>
      <c r="BD18" s="33">
        <v>0</v>
      </c>
      <c r="BE18" s="33">
        <v>0</v>
      </c>
      <c r="BF18" s="33">
        <v>0</v>
      </c>
      <c r="BG18" s="36">
        <v>0</v>
      </c>
      <c r="BH18" s="92">
        <f t="shared" si="8"/>
        <v>0</v>
      </c>
      <c r="BI18" s="93">
        <f t="shared" si="9"/>
        <v>0</v>
      </c>
    </row>
    <row r="19" spans="1:61" x14ac:dyDescent="0.25">
      <c r="A19" s="34">
        <v>12</v>
      </c>
      <c r="B19" s="35" t="s">
        <v>50</v>
      </c>
      <c r="C19" s="37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75">
        <f t="shared" si="0"/>
        <v>0</v>
      </c>
      <c r="L19" s="76">
        <f t="shared" si="1"/>
        <v>0</v>
      </c>
      <c r="M19" s="37">
        <v>0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67">
        <f t="shared" si="2"/>
        <v>0</v>
      </c>
      <c r="X19" s="68">
        <f t="shared" si="3"/>
        <v>0</v>
      </c>
      <c r="Y19" s="37">
        <v>0</v>
      </c>
      <c r="Z19" s="33">
        <v>0</v>
      </c>
      <c r="AA19" s="33">
        <v>0</v>
      </c>
      <c r="AB19" s="33">
        <v>0</v>
      </c>
      <c r="AC19" s="33">
        <v>0</v>
      </c>
      <c r="AD19" s="33">
        <v>0</v>
      </c>
      <c r="AE19" s="33">
        <v>0</v>
      </c>
      <c r="AF19" s="33">
        <v>0</v>
      </c>
      <c r="AG19" s="33">
        <v>0</v>
      </c>
      <c r="AH19" s="33">
        <v>0</v>
      </c>
      <c r="AI19" s="33">
        <v>0</v>
      </c>
      <c r="AJ19" s="36">
        <v>0</v>
      </c>
      <c r="AK19" s="59">
        <f t="shared" si="4"/>
        <v>0</v>
      </c>
      <c r="AL19" s="60">
        <f t="shared" si="5"/>
        <v>0</v>
      </c>
      <c r="AM19" s="37">
        <v>0</v>
      </c>
      <c r="AN19" s="36">
        <v>0</v>
      </c>
      <c r="AO19" s="29"/>
      <c r="AP19" s="37">
        <v>0</v>
      </c>
      <c r="AQ19" s="36">
        <v>0</v>
      </c>
      <c r="AR19" s="37">
        <v>0</v>
      </c>
      <c r="AS19" s="33">
        <v>0</v>
      </c>
      <c r="AT19" s="33">
        <v>0</v>
      </c>
      <c r="AU19" s="33">
        <v>0</v>
      </c>
      <c r="AV19" s="33">
        <v>0</v>
      </c>
      <c r="AW19" s="33">
        <v>0</v>
      </c>
      <c r="AX19" s="84">
        <f t="shared" si="6"/>
        <v>0</v>
      </c>
      <c r="AY19" s="85">
        <f t="shared" si="7"/>
        <v>0</v>
      </c>
      <c r="AZ19" s="37">
        <v>0</v>
      </c>
      <c r="BA19" s="33">
        <v>0</v>
      </c>
      <c r="BB19" s="33">
        <v>0</v>
      </c>
      <c r="BC19" s="33">
        <v>0</v>
      </c>
      <c r="BD19" s="33">
        <v>0</v>
      </c>
      <c r="BE19" s="33">
        <v>0</v>
      </c>
      <c r="BF19" s="33">
        <v>0</v>
      </c>
      <c r="BG19" s="36">
        <v>0</v>
      </c>
      <c r="BH19" s="92">
        <f t="shared" si="8"/>
        <v>0</v>
      </c>
      <c r="BI19" s="93">
        <f t="shared" si="9"/>
        <v>0</v>
      </c>
    </row>
    <row r="20" spans="1:61" x14ac:dyDescent="0.25">
      <c r="A20" s="34">
        <v>13</v>
      </c>
      <c r="B20" s="35" t="s">
        <v>51</v>
      </c>
      <c r="C20" s="37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75">
        <f t="shared" si="0"/>
        <v>0</v>
      </c>
      <c r="L20" s="76">
        <f t="shared" si="1"/>
        <v>0</v>
      </c>
      <c r="M20" s="37">
        <v>0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  <c r="S20" s="33">
        <v>0</v>
      </c>
      <c r="T20" s="33">
        <v>0</v>
      </c>
      <c r="U20" s="33">
        <v>0</v>
      </c>
      <c r="V20" s="33">
        <v>0</v>
      </c>
      <c r="W20" s="67">
        <f t="shared" si="2"/>
        <v>0</v>
      </c>
      <c r="X20" s="68">
        <f t="shared" si="3"/>
        <v>0</v>
      </c>
      <c r="Y20" s="37">
        <v>0</v>
      </c>
      <c r="Z20" s="33">
        <v>0</v>
      </c>
      <c r="AA20" s="33">
        <v>0</v>
      </c>
      <c r="AB20" s="33">
        <v>0</v>
      </c>
      <c r="AC20" s="33">
        <v>0</v>
      </c>
      <c r="AD20" s="33">
        <v>0</v>
      </c>
      <c r="AE20" s="33">
        <v>0</v>
      </c>
      <c r="AF20" s="33">
        <v>0</v>
      </c>
      <c r="AG20" s="33">
        <v>0</v>
      </c>
      <c r="AH20" s="33">
        <v>0</v>
      </c>
      <c r="AI20" s="33">
        <v>0</v>
      </c>
      <c r="AJ20" s="36">
        <v>0</v>
      </c>
      <c r="AK20" s="59">
        <f t="shared" si="4"/>
        <v>0</v>
      </c>
      <c r="AL20" s="60">
        <f t="shared" si="5"/>
        <v>0</v>
      </c>
      <c r="AM20" s="37">
        <v>0</v>
      </c>
      <c r="AN20" s="36">
        <v>0</v>
      </c>
      <c r="AO20" s="29"/>
      <c r="AP20" s="37">
        <v>0</v>
      </c>
      <c r="AQ20" s="36">
        <v>0</v>
      </c>
      <c r="AR20" s="37">
        <v>0</v>
      </c>
      <c r="AS20" s="33">
        <v>0</v>
      </c>
      <c r="AT20" s="33">
        <v>0</v>
      </c>
      <c r="AU20" s="33">
        <v>0</v>
      </c>
      <c r="AV20" s="33">
        <v>0</v>
      </c>
      <c r="AW20" s="33">
        <v>0</v>
      </c>
      <c r="AX20" s="84">
        <f t="shared" si="6"/>
        <v>0</v>
      </c>
      <c r="AY20" s="85">
        <f t="shared" si="7"/>
        <v>0</v>
      </c>
      <c r="AZ20" s="37">
        <v>0</v>
      </c>
      <c r="BA20" s="33">
        <v>0</v>
      </c>
      <c r="BB20" s="33">
        <v>0</v>
      </c>
      <c r="BC20" s="33">
        <v>0</v>
      </c>
      <c r="BD20" s="33">
        <v>0</v>
      </c>
      <c r="BE20" s="33">
        <v>0</v>
      </c>
      <c r="BF20" s="33">
        <v>0</v>
      </c>
      <c r="BG20" s="36">
        <v>0</v>
      </c>
      <c r="BH20" s="92">
        <f t="shared" si="8"/>
        <v>0</v>
      </c>
      <c r="BI20" s="93">
        <f t="shared" si="9"/>
        <v>0</v>
      </c>
    </row>
    <row r="21" spans="1:61" x14ac:dyDescent="0.25">
      <c r="A21" s="34">
        <v>14</v>
      </c>
      <c r="B21" s="35" t="s">
        <v>52</v>
      </c>
      <c r="C21" s="37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75">
        <f t="shared" si="0"/>
        <v>0</v>
      </c>
      <c r="L21" s="76">
        <f t="shared" si="1"/>
        <v>0</v>
      </c>
      <c r="M21" s="37">
        <v>0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0</v>
      </c>
      <c r="U21" s="33">
        <v>0</v>
      </c>
      <c r="V21" s="33">
        <v>0</v>
      </c>
      <c r="W21" s="67">
        <f t="shared" si="2"/>
        <v>0</v>
      </c>
      <c r="X21" s="68">
        <f t="shared" si="3"/>
        <v>0</v>
      </c>
      <c r="Y21" s="37">
        <v>0</v>
      </c>
      <c r="Z21" s="33">
        <v>0</v>
      </c>
      <c r="AA21" s="33">
        <v>0</v>
      </c>
      <c r="AB21" s="33">
        <v>0</v>
      </c>
      <c r="AC21" s="33">
        <v>0</v>
      </c>
      <c r="AD21" s="33">
        <v>0</v>
      </c>
      <c r="AE21" s="33">
        <v>0</v>
      </c>
      <c r="AF21" s="33">
        <v>0</v>
      </c>
      <c r="AG21" s="33">
        <v>0</v>
      </c>
      <c r="AH21" s="33">
        <v>0</v>
      </c>
      <c r="AI21" s="33">
        <v>0</v>
      </c>
      <c r="AJ21" s="36">
        <v>0</v>
      </c>
      <c r="AK21" s="59">
        <f t="shared" si="4"/>
        <v>0</v>
      </c>
      <c r="AL21" s="60">
        <f t="shared" si="5"/>
        <v>0</v>
      </c>
      <c r="AM21" s="37">
        <v>0</v>
      </c>
      <c r="AN21" s="36">
        <v>0</v>
      </c>
      <c r="AO21" s="29"/>
      <c r="AP21" s="37">
        <v>0</v>
      </c>
      <c r="AQ21" s="36">
        <v>0</v>
      </c>
      <c r="AR21" s="37">
        <v>0</v>
      </c>
      <c r="AS21" s="33">
        <v>0</v>
      </c>
      <c r="AT21" s="33">
        <v>0</v>
      </c>
      <c r="AU21" s="33">
        <v>0</v>
      </c>
      <c r="AV21" s="33">
        <v>0</v>
      </c>
      <c r="AW21" s="33">
        <v>0</v>
      </c>
      <c r="AX21" s="84">
        <f t="shared" si="6"/>
        <v>0</v>
      </c>
      <c r="AY21" s="85">
        <f t="shared" si="7"/>
        <v>0</v>
      </c>
      <c r="AZ21" s="37">
        <v>0</v>
      </c>
      <c r="BA21" s="33">
        <v>0</v>
      </c>
      <c r="BB21" s="33">
        <v>0</v>
      </c>
      <c r="BC21" s="33">
        <v>0</v>
      </c>
      <c r="BD21" s="33">
        <v>0</v>
      </c>
      <c r="BE21" s="33">
        <v>0</v>
      </c>
      <c r="BF21" s="33">
        <v>0</v>
      </c>
      <c r="BG21" s="36">
        <v>0</v>
      </c>
      <c r="BH21" s="92">
        <f t="shared" si="8"/>
        <v>0</v>
      </c>
      <c r="BI21" s="93">
        <f t="shared" si="9"/>
        <v>0</v>
      </c>
    </row>
    <row r="22" spans="1:61" x14ac:dyDescent="0.25">
      <c r="A22" s="34">
        <v>15</v>
      </c>
      <c r="B22" s="35" t="s">
        <v>53</v>
      </c>
      <c r="C22" s="37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75">
        <f t="shared" si="0"/>
        <v>0</v>
      </c>
      <c r="L22" s="76">
        <f t="shared" si="1"/>
        <v>0</v>
      </c>
      <c r="M22" s="37">
        <v>0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33">
        <v>0</v>
      </c>
      <c r="V22" s="33">
        <v>0</v>
      </c>
      <c r="W22" s="67">
        <f t="shared" si="2"/>
        <v>0</v>
      </c>
      <c r="X22" s="68">
        <f t="shared" si="3"/>
        <v>0</v>
      </c>
      <c r="Y22" s="37">
        <v>0</v>
      </c>
      <c r="Z22" s="33">
        <v>0</v>
      </c>
      <c r="AA22" s="33">
        <v>0</v>
      </c>
      <c r="AB22" s="33">
        <v>0</v>
      </c>
      <c r="AC22" s="33">
        <v>0</v>
      </c>
      <c r="AD22" s="33">
        <v>0</v>
      </c>
      <c r="AE22" s="33">
        <v>0</v>
      </c>
      <c r="AF22" s="33">
        <v>0</v>
      </c>
      <c r="AG22" s="33">
        <v>0</v>
      </c>
      <c r="AH22" s="33">
        <v>0</v>
      </c>
      <c r="AI22" s="33">
        <v>0</v>
      </c>
      <c r="AJ22" s="36">
        <v>0</v>
      </c>
      <c r="AK22" s="59">
        <f t="shared" si="4"/>
        <v>0</v>
      </c>
      <c r="AL22" s="60">
        <f t="shared" si="5"/>
        <v>0</v>
      </c>
      <c r="AM22" s="37">
        <v>0</v>
      </c>
      <c r="AN22" s="36">
        <v>0</v>
      </c>
      <c r="AO22" s="29"/>
      <c r="AP22" s="37">
        <v>0</v>
      </c>
      <c r="AQ22" s="36">
        <v>0</v>
      </c>
      <c r="AR22" s="37">
        <v>0</v>
      </c>
      <c r="AS22" s="33">
        <v>0</v>
      </c>
      <c r="AT22" s="33">
        <v>0</v>
      </c>
      <c r="AU22" s="33">
        <v>0</v>
      </c>
      <c r="AV22" s="33">
        <v>0</v>
      </c>
      <c r="AW22" s="33">
        <v>0</v>
      </c>
      <c r="AX22" s="84">
        <f t="shared" si="6"/>
        <v>0</v>
      </c>
      <c r="AY22" s="85">
        <f t="shared" si="7"/>
        <v>0</v>
      </c>
      <c r="AZ22" s="37">
        <v>0</v>
      </c>
      <c r="BA22" s="33">
        <v>0</v>
      </c>
      <c r="BB22" s="33">
        <v>0</v>
      </c>
      <c r="BC22" s="33">
        <v>0</v>
      </c>
      <c r="BD22" s="33">
        <v>0</v>
      </c>
      <c r="BE22" s="33">
        <v>0</v>
      </c>
      <c r="BF22" s="33">
        <v>0</v>
      </c>
      <c r="BG22" s="36">
        <v>0</v>
      </c>
      <c r="BH22" s="92">
        <f t="shared" si="8"/>
        <v>0</v>
      </c>
      <c r="BI22" s="93">
        <f t="shared" si="9"/>
        <v>0</v>
      </c>
    </row>
    <row r="23" spans="1:61" x14ac:dyDescent="0.25">
      <c r="A23" s="34">
        <v>16</v>
      </c>
      <c r="B23" s="35" t="s">
        <v>54</v>
      </c>
      <c r="C23" s="37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75">
        <f t="shared" si="0"/>
        <v>0</v>
      </c>
      <c r="L23" s="76">
        <f t="shared" si="1"/>
        <v>0</v>
      </c>
      <c r="M23" s="37">
        <v>0</v>
      </c>
      <c r="N23" s="33">
        <v>0</v>
      </c>
      <c r="O23" s="33">
        <v>0</v>
      </c>
      <c r="P23" s="33">
        <v>0</v>
      </c>
      <c r="Q23" s="33">
        <v>0</v>
      </c>
      <c r="R23" s="33">
        <v>0</v>
      </c>
      <c r="S23" s="33">
        <v>0</v>
      </c>
      <c r="T23" s="33">
        <v>0</v>
      </c>
      <c r="U23" s="33">
        <v>0</v>
      </c>
      <c r="V23" s="33">
        <v>0</v>
      </c>
      <c r="W23" s="67">
        <f t="shared" si="2"/>
        <v>0</v>
      </c>
      <c r="X23" s="68">
        <f t="shared" si="3"/>
        <v>0</v>
      </c>
      <c r="Y23" s="37">
        <v>0</v>
      </c>
      <c r="Z23" s="33">
        <v>0</v>
      </c>
      <c r="AA23" s="33">
        <v>0</v>
      </c>
      <c r="AB23" s="33">
        <v>0</v>
      </c>
      <c r="AC23" s="33">
        <v>0</v>
      </c>
      <c r="AD23" s="33">
        <v>0</v>
      </c>
      <c r="AE23" s="33">
        <v>0</v>
      </c>
      <c r="AF23" s="33">
        <v>0</v>
      </c>
      <c r="AG23" s="33">
        <v>0</v>
      </c>
      <c r="AH23" s="33">
        <v>0</v>
      </c>
      <c r="AI23" s="33">
        <v>0</v>
      </c>
      <c r="AJ23" s="36">
        <v>0</v>
      </c>
      <c r="AK23" s="59">
        <f t="shared" si="4"/>
        <v>0</v>
      </c>
      <c r="AL23" s="60">
        <f t="shared" si="5"/>
        <v>0</v>
      </c>
      <c r="AM23" s="37">
        <v>0</v>
      </c>
      <c r="AN23" s="36">
        <v>0</v>
      </c>
      <c r="AO23" s="29"/>
      <c r="AP23" s="37">
        <v>0</v>
      </c>
      <c r="AQ23" s="36">
        <v>0</v>
      </c>
      <c r="AR23" s="37">
        <v>0</v>
      </c>
      <c r="AS23" s="33">
        <v>0</v>
      </c>
      <c r="AT23" s="33">
        <v>0</v>
      </c>
      <c r="AU23" s="33">
        <v>0</v>
      </c>
      <c r="AV23" s="33">
        <v>0</v>
      </c>
      <c r="AW23" s="33">
        <v>0</v>
      </c>
      <c r="AX23" s="84">
        <f t="shared" si="6"/>
        <v>0</v>
      </c>
      <c r="AY23" s="85">
        <f t="shared" si="7"/>
        <v>0</v>
      </c>
      <c r="AZ23" s="37">
        <v>0</v>
      </c>
      <c r="BA23" s="33">
        <v>0</v>
      </c>
      <c r="BB23" s="33">
        <v>0</v>
      </c>
      <c r="BC23" s="33">
        <v>0</v>
      </c>
      <c r="BD23" s="33">
        <v>0</v>
      </c>
      <c r="BE23" s="33">
        <v>0</v>
      </c>
      <c r="BF23" s="33">
        <v>0</v>
      </c>
      <c r="BG23" s="36">
        <v>0</v>
      </c>
      <c r="BH23" s="92">
        <f t="shared" si="8"/>
        <v>0</v>
      </c>
      <c r="BI23" s="93">
        <f t="shared" si="9"/>
        <v>0</v>
      </c>
    </row>
    <row r="24" spans="1:61" x14ac:dyDescent="0.25">
      <c r="A24" s="34">
        <v>17</v>
      </c>
      <c r="B24" s="35" t="s">
        <v>55</v>
      </c>
      <c r="C24" s="37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75">
        <f t="shared" si="0"/>
        <v>0</v>
      </c>
      <c r="L24" s="76">
        <f t="shared" si="1"/>
        <v>0</v>
      </c>
      <c r="M24" s="37">
        <v>0</v>
      </c>
      <c r="N24" s="33">
        <v>0</v>
      </c>
      <c r="O24" s="33">
        <v>0</v>
      </c>
      <c r="P24" s="33">
        <v>0</v>
      </c>
      <c r="Q24" s="33">
        <v>0</v>
      </c>
      <c r="R24" s="33">
        <v>0</v>
      </c>
      <c r="S24" s="33">
        <v>0</v>
      </c>
      <c r="T24" s="33">
        <v>0</v>
      </c>
      <c r="U24" s="33">
        <v>0</v>
      </c>
      <c r="V24" s="33">
        <v>0</v>
      </c>
      <c r="W24" s="67">
        <f t="shared" si="2"/>
        <v>0</v>
      </c>
      <c r="X24" s="68">
        <f t="shared" si="3"/>
        <v>0</v>
      </c>
      <c r="Y24" s="37">
        <v>0</v>
      </c>
      <c r="Z24" s="33">
        <v>0</v>
      </c>
      <c r="AA24" s="33">
        <v>0</v>
      </c>
      <c r="AB24" s="33">
        <v>0</v>
      </c>
      <c r="AC24" s="33">
        <v>0</v>
      </c>
      <c r="AD24" s="33">
        <v>0</v>
      </c>
      <c r="AE24" s="33">
        <v>0</v>
      </c>
      <c r="AF24" s="33">
        <v>0</v>
      </c>
      <c r="AG24" s="33">
        <v>0</v>
      </c>
      <c r="AH24" s="33">
        <v>0</v>
      </c>
      <c r="AI24" s="33">
        <v>0</v>
      </c>
      <c r="AJ24" s="36">
        <v>0</v>
      </c>
      <c r="AK24" s="59">
        <f t="shared" si="4"/>
        <v>0</v>
      </c>
      <c r="AL24" s="60">
        <f t="shared" si="5"/>
        <v>0</v>
      </c>
      <c r="AM24" s="37">
        <v>0</v>
      </c>
      <c r="AN24" s="36">
        <v>0</v>
      </c>
      <c r="AO24" s="29"/>
      <c r="AP24" s="37">
        <v>0</v>
      </c>
      <c r="AQ24" s="36">
        <v>0</v>
      </c>
      <c r="AR24" s="37">
        <v>0</v>
      </c>
      <c r="AS24" s="33">
        <v>0</v>
      </c>
      <c r="AT24" s="33">
        <v>0</v>
      </c>
      <c r="AU24" s="33">
        <v>0</v>
      </c>
      <c r="AV24" s="33">
        <v>0</v>
      </c>
      <c r="AW24" s="33">
        <v>0</v>
      </c>
      <c r="AX24" s="84">
        <f t="shared" si="6"/>
        <v>0</v>
      </c>
      <c r="AY24" s="85">
        <f t="shared" si="7"/>
        <v>0</v>
      </c>
      <c r="AZ24" s="37">
        <v>0</v>
      </c>
      <c r="BA24" s="33">
        <v>0</v>
      </c>
      <c r="BB24" s="33">
        <v>0</v>
      </c>
      <c r="BC24" s="33">
        <v>0</v>
      </c>
      <c r="BD24" s="33">
        <v>0</v>
      </c>
      <c r="BE24" s="33">
        <v>0</v>
      </c>
      <c r="BF24" s="33">
        <v>0</v>
      </c>
      <c r="BG24" s="36">
        <v>0</v>
      </c>
      <c r="BH24" s="92">
        <f t="shared" si="8"/>
        <v>0</v>
      </c>
      <c r="BI24" s="93">
        <f t="shared" si="9"/>
        <v>0</v>
      </c>
    </row>
    <row r="25" spans="1:61" x14ac:dyDescent="0.25">
      <c r="A25" s="34">
        <v>18</v>
      </c>
      <c r="B25" s="35" t="s">
        <v>56</v>
      </c>
      <c r="C25" s="37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75">
        <f t="shared" si="0"/>
        <v>0</v>
      </c>
      <c r="L25" s="76">
        <f t="shared" si="1"/>
        <v>0</v>
      </c>
      <c r="M25" s="37">
        <v>0</v>
      </c>
      <c r="N25" s="33">
        <v>0</v>
      </c>
      <c r="O25" s="33">
        <v>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  <c r="U25" s="33">
        <v>0</v>
      </c>
      <c r="V25" s="33">
        <v>0</v>
      </c>
      <c r="W25" s="67">
        <f t="shared" si="2"/>
        <v>0</v>
      </c>
      <c r="X25" s="68">
        <f t="shared" si="3"/>
        <v>0</v>
      </c>
      <c r="Y25" s="37">
        <v>0</v>
      </c>
      <c r="Z25" s="33">
        <v>0</v>
      </c>
      <c r="AA25" s="33">
        <v>0</v>
      </c>
      <c r="AB25" s="33">
        <v>0</v>
      </c>
      <c r="AC25" s="33">
        <v>0</v>
      </c>
      <c r="AD25" s="33">
        <v>0</v>
      </c>
      <c r="AE25" s="33">
        <v>0</v>
      </c>
      <c r="AF25" s="33">
        <v>0</v>
      </c>
      <c r="AG25" s="33">
        <v>0</v>
      </c>
      <c r="AH25" s="33">
        <v>0</v>
      </c>
      <c r="AI25" s="33">
        <v>0</v>
      </c>
      <c r="AJ25" s="36">
        <v>0</v>
      </c>
      <c r="AK25" s="59">
        <f t="shared" si="4"/>
        <v>0</v>
      </c>
      <c r="AL25" s="60">
        <f t="shared" si="5"/>
        <v>0</v>
      </c>
      <c r="AM25" s="37">
        <v>0</v>
      </c>
      <c r="AN25" s="36">
        <v>0</v>
      </c>
      <c r="AO25" s="29"/>
      <c r="AP25" s="37">
        <v>0</v>
      </c>
      <c r="AQ25" s="36">
        <v>0</v>
      </c>
      <c r="AR25" s="37">
        <v>0</v>
      </c>
      <c r="AS25" s="33">
        <v>0</v>
      </c>
      <c r="AT25" s="33">
        <v>0</v>
      </c>
      <c r="AU25" s="33">
        <v>0</v>
      </c>
      <c r="AV25" s="33">
        <v>0</v>
      </c>
      <c r="AW25" s="33">
        <v>0</v>
      </c>
      <c r="AX25" s="84">
        <f t="shared" si="6"/>
        <v>0</v>
      </c>
      <c r="AY25" s="85">
        <f t="shared" si="7"/>
        <v>0</v>
      </c>
      <c r="AZ25" s="37">
        <v>0</v>
      </c>
      <c r="BA25" s="33">
        <v>0</v>
      </c>
      <c r="BB25" s="33">
        <v>0</v>
      </c>
      <c r="BC25" s="33">
        <v>0</v>
      </c>
      <c r="BD25" s="33">
        <v>0</v>
      </c>
      <c r="BE25" s="33">
        <v>0</v>
      </c>
      <c r="BF25" s="33">
        <v>0</v>
      </c>
      <c r="BG25" s="36">
        <v>0</v>
      </c>
      <c r="BH25" s="92">
        <f t="shared" si="8"/>
        <v>0</v>
      </c>
      <c r="BI25" s="93">
        <f t="shared" si="9"/>
        <v>0</v>
      </c>
    </row>
    <row r="26" spans="1:61" x14ac:dyDescent="0.25">
      <c r="A26" s="34">
        <v>19</v>
      </c>
      <c r="B26" s="35" t="s">
        <v>57</v>
      </c>
      <c r="C26" s="37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75">
        <f t="shared" si="0"/>
        <v>0</v>
      </c>
      <c r="L26" s="76">
        <f t="shared" si="1"/>
        <v>0</v>
      </c>
      <c r="M26" s="37">
        <v>0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3">
        <v>0</v>
      </c>
      <c r="W26" s="67">
        <f t="shared" si="2"/>
        <v>0</v>
      </c>
      <c r="X26" s="68">
        <f t="shared" si="3"/>
        <v>0</v>
      </c>
      <c r="Y26" s="37">
        <v>0</v>
      </c>
      <c r="Z26" s="33">
        <v>0</v>
      </c>
      <c r="AA26" s="33">
        <v>0</v>
      </c>
      <c r="AB26" s="33">
        <v>0</v>
      </c>
      <c r="AC26" s="33">
        <v>0</v>
      </c>
      <c r="AD26" s="33">
        <v>0</v>
      </c>
      <c r="AE26" s="33">
        <v>0</v>
      </c>
      <c r="AF26" s="33">
        <v>0</v>
      </c>
      <c r="AG26" s="33">
        <v>0</v>
      </c>
      <c r="AH26" s="33">
        <v>0</v>
      </c>
      <c r="AI26" s="33">
        <v>0</v>
      </c>
      <c r="AJ26" s="36">
        <v>0</v>
      </c>
      <c r="AK26" s="59">
        <f t="shared" si="4"/>
        <v>0</v>
      </c>
      <c r="AL26" s="60">
        <f t="shared" si="5"/>
        <v>0</v>
      </c>
      <c r="AM26" s="37">
        <v>0</v>
      </c>
      <c r="AN26" s="36">
        <v>0</v>
      </c>
      <c r="AO26" s="29"/>
      <c r="AP26" s="37">
        <v>0</v>
      </c>
      <c r="AQ26" s="36">
        <v>0</v>
      </c>
      <c r="AR26" s="37">
        <v>0</v>
      </c>
      <c r="AS26" s="33">
        <v>0</v>
      </c>
      <c r="AT26" s="33">
        <v>0</v>
      </c>
      <c r="AU26" s="33">
        <v>0</v>
      </c>
      <c r="AV26" s="33">
        <v>0</v>
      </c>
      <c r="AW26" s="33">
        <v>0</v>
      </c>
      <c r="AX26" s="84">
        <f t="shared" si="6"/>
        <v>0</v>
      </c>
      <c r="AY26" s="85">
        <f t="shared" si="7"/>
        <v>0</v>
      </c>
      <c r="AZ26" s="37">
        <v>0</v>
      </c>
      <c r="BA26" s="33">
        <v>0</v>
      </c>
      <c r="BB26" s="33">
        <v>0</v>
      </c>
      <c r="BC26" s="33">
        <v>0</v>
      </c>
      <c r="BD26" s="33">
        <v>0</v>
      </c>
      <c r="BE26" s="33">
        <v>0</v>
      </c>
      <c r="BF26" s="33">
        <v>0</v>
      </c>
      <c r="BG26" s="36">
        <v>0</v>
      </c>
      <c r="BH26" s="92">
        <f t="shared" si="8"/>
        <v>0</v>
      </c>
      <c r="BI26" s="93">
        <f t="shared" si="9"/>
        <v>0</v>
      </c>
    </row>
    <row r="27" spans="1:61" x14ac:dyDescent="0.25">
      <c r="A27" s="34">
        <v>20</v>
      </c>
      <c r="B27" s="35" t="s">
        <v>58</v>
      </c>
      <c r="C27" s="37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75">
        <f t="shared" si="0"/>
        <v>0</v>
      </c>
      <c r="L27" s="76">
        <f t="shared" si="1"/>
        <v>0</v>
      </c>
      <c r="M27" s="37">
        <v>0</v>
      </c>
      <c r="N27" s="33">
        <v>0</v>
      </c>
      <c r="O27" s="33">
        <v>0</v>
      </c>
      <c r="P27" s="33">
        <v>0</v>
      </c>
      <c r="Q27" s="33">
        <v>0</v>
      </c>
      <c r="R27" s="33">
        <v>0</v>
      </c>
      <c r="S27" s="33">
        <v>0</v>
      </c>
      <c r="T27" s="33">
        <v>0</v>
      </c>
      <c r="U27" s="33">
        <v>0</v>
      </c>
      <c r="V27" s="33">
        <v>0</v>
      </c>
      <c r="W27" s="67">
        <f t="shared" si="2"/>
        <v>0</v>
      </c>
      <c r="X27" s="68">
        <f t="shared" si="3"/>
        <v>0</v>
      </c>
      <c r="Y27" s="37">
        <v>0</v>
      </c>
      <c r="Z27" s="33">
        <v>0</v>
      </c>
      <c r="AA27" s="33">
        <v>0</v>
      </c>
      <c r="AB27" s="33">
        <v>0</v>
      </c>
      <c r="AC27" s="33">
        <v>0</v>
      </c>
      <c r="AD27" s="33">
        <v>0</v>
      </c>
      <c r="AE27" s="33">
        <v>0</v>
      </c>
      <c r="AF27" s="33">
        <v>0</v>
      </c>
      <c r="AG27" s="33">
        <v>0</v>
      </c>
      <c r="AH27" s="33">
        <v>0</v>
      </c>
      <c r="AI27" s="33">
        <v>0</v>
      </c>
      <c r="AJ27" s="36">
        <v>0</v>
      </c>
      <c r="AK27" s="59">
        <f t="shared" si="4"/>
        <v>0</v>
      </c>
      <c r="AL27" s="60">
        <f t="shared" si="5"/>
        <v>0</v>
      </c>
      <c r="AM27" s="37">
        <v>0</v>
      </c>
      <c r="AN27" s="36">
        <v>0</v>
      </c>
      <c r="AO27" s="29"/>
      <c r="AP27" s="37">
        <v>0</v>
      </c>
      <c r="AQ27" s="36">
        <v>0</v>
      </c>
      <c r="AR27" s="37">
        <v>0</v>
      </c>
      <c r="AS27" s="33">
        <v>0</v>
      </c>
      <c r="AT27" s="33">
        <v>0</v>
      </c>
      <c r="AU27" s="33">
        <v>0</v>
      </c>
      <c r="AV27" s="33">
        <v>0</v>
      </c>
      <c r="AW27" s="33">
        <v>0</v>
      </c>
      <c r="AX27" s="84">
        <f t="shared" si="6"/>
        <v>0</v>
      </c>
      <c r="AY27" s="85">
        <f t="shared" si="7"/>
        <v>0</v>
      </c>
      <c r="AZ27" s="37">
        <v>0</v>
      </c>
      <c r="BA27" s="33">
        <v>0</v>
      </c>
      <c r="BB27" s="33">
        <v>0</v>
      </c>
      <c r="BC27" s="33">
        <v>0</v>
      </c>
      <c r="BD27" s="33">
        <v>0</v>
      </c>
      <c r="BE27" s="33">
        <v>0</v>
      </c>
      <c r="BF27" s="33">
        <v>0</v>
      </c>
      <c r="BG27" s="36">
        <v>0</v>
      </c>
      <c r="BH27" s="92">
        <f t="shared" si="8"/>
        <v>0</v>
      </c>
      <c r="BI27" s="93">
        <f t="shared" si="9"/>
        <v>0</v>
      </c>
    </row>
    <row r="28" spans="1:61" x14ac:dyDescent="0.25">
      <c r="A28" s="34">
        <v>21</v>
      </c>
      <c r="B28" s="35" t="s">
        <v>59</v>
      </c>
      <c r="C28" s="37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75">
        <f t="shared" si="0"/>
        <v>0</v>
      </c>
      <c r="L28" s="76">
        <f t="shared" si="1"/>
        <v>0</v>
      </c>
      <c r="M28" s="37">
        <v>0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3">
        <v>0</v>
      </c>
      <c r="T28" s="33">
        <v>0</v>
      </c>
      <c r="U28" s="33">
        <v>0</v>
      </c>
      <c r="V28" s="33">
        <v>0</v>
      </c>
      <c r="W28" s="67">
        <f t="shared" si="2"/>
        <v>0</v>
      </c>
      <c r="X28" s="68">
        <f t="shared" si="3"/>
        <v>0</v>
      </c>
      <c r="Y28" s="37">
        <v>0</v>
      </c>
      <c r="Z28" s="33">
        <v>0</v>
      </c>
      <c r="AA28" s="33">
        <v>0</v>
      </c>
      <c r="AB28" s="33">
        <v>0</v>
      </c>
      <c r="AC28" s="33">
        <v>0</v>
      </c>
      <c r="AD28" s="33">
        <v>0</v>
      </c>
      <c r="AE28" s="33">
        <v>0</v>
      </c>
      <c r="AF28" s="33">
        <v>0</v>
      </c>
      <c r="AG28" s="33">
        <v>0</v>
      </c>
      <c r="AH28" s="33">
        <v>0</v>
      </c>
      <c r="AI28" s="33">
        <v>0</v>
      </c>
      <c r="AJ28" s="36">
        <v>0</v>
      </c>
      <c r="AK28" s="59">
        <f t="shared" si="4"/>
        <v>0</v>
      </c>
      <c r="AL28" s="60">
        <f t="shared" si="5"/>
        <v>0</v>
      </c>
      <c r="AM28" s="37">
        <v>0</v>
      </c>
      <c r="AN28" s="36">
        <v>0</v>
      </c>
      <c r="AO28" s="29"/>
      <c r="AP28" s="37">
        <v>0</v>
      </c>
      <c r="AQ28" s="36">
        <v>0</v>
      </c>
      <c r="AR28" s="37">
        <v>0</v>
      </c>
      <c r="AS28" s="33">
        <v>0</v>
      </c>
      <c r="AT28" s="33">
        <v>0</v>
      </c>
      <c r="AU28" s="33">
        <v>0</v>
      </c>
      <c r="AV28" s="33">
        <v>0</v>
      </c>
      <c r="AW28" s="33">
        <v>0</v>
      </c>
      <c r="AX28" s="84">
        <f t="shared" si="6"/>
        <v>0</v>
      </c>
      <c r="AY28" s="85">
        <f t="shared" si="7"/>
        <v>0</v>
      </c>
      <c r="AZ28" s="37">
        <v>0</v>
      </c>
      <c r="BA28" s="33">
        <v>0</v>
      </c>
      <c r="BB28" s="33">
        <v>0</v>
      </c>
      <c r="BC28" s="33">
        <v>0</v>
      </c>
      <c r="BD28" s="33">
        <v>0</v>
      </c>
      <c r="BE28" s="33">
        <v>0</v>
      </c>
      <c r="BF28" s="33">
        <v>0</v>
      </c>
      <c r="BG28" s="36">
        <v>0</v>
      </c>
      <c r="BH28" s="92">
        <f t="shared" si="8"/>
        <v>0</v>
      </c>
      <c r="BI28" s="93">
        <f t="shared" si="9"/>
        <v>0</v>
      </c>
    </row>
    <row r="29" spans="1:61" x14ac:dyDescent="0.25">
      <c r="A29" s="34">
        <v>22</v>
      </c>
      <c r="B29" s="35" t="s">
        <v>60</v>
      </c>
      <c r="C29" s="37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75">
        <f t="shared" si="0"/>
        <v>0</v>
      </c>
      <c r="L29" s="76">
        <f t="shared" si="1"/>
        <v>0</v>
      </c>
      <c r="M29" s="37">
        <v>0</v>
      </c>
      <c r="N29" s="33">
        <v>0</v>
      </c>
      <c r="O29" s="33">
        <v>0</v>
      </c>
      <c r="P29" s="33">
        <v>0</v>
      </c>
      <c r="Q29" s="33">
        <v>0</v>
      </c>
      <c r="R29" s="33">
        <v>0</v>
      </c>
      <c r="S29" s="33">
        <v>0</v>
      </c>
      <c r="T29" s="33">
        <v>0</v>
      </c>
      <c r="U29" s="33">
        <v>0</v>
      </c>
      <c r="V29" s="33">
        <v>0</v>
      </c>
      <c r="W29" s="67">
        <f t="shared" si="2"/>
        <v>0</v>
      </c>
      <c r="X29" s="68">
        <f t="shared" si="3"/>
        <v>0</v>
      </c>
      <c r="Y29" s="37">
        <v>0</v>
      </c>
      <c r="Z29" s="33">
        <v>0</v>
      </c>
      <c r="AA29" s="33">
        <v>0</v>
      </c>
      <c r="AB29" s="33">
        <v>0</v>
      </c>
      <c r="AC29" s="33">
        <v>0</v>
      </c>
      <c r="AD29" s="33">
        <v>0</v>
      </c>
      <c r="AE29" s="33">
        <v>0</v>
      </c>
      <c r="AF29" s="33">
        <v>0</v>
      </c>
      <c r="AG29" s="33">
        <v>0</v>
      </c>
      <c r="AH29" s="33">
        <v>0</v>
      </c>
      <c r="AI29" s="33">
        <v>0</v>
      </c>
      <c r="AJ29" s="36">
        <v>0</v>
      </c>
      <c r="AK29" s="59">
        <f t="shared" si="4"/>
        <v>0</v>
      </c>
      <c r="AL29" s="60">
        <f t="shared" si="5"/>
        <v>0</v>
      </c>
      <c r="AM29" s="37">
        <v>0</v>
      </c>
      <c r="AN29" s="36">
        <v>0</v>
      </c>
      <c r="AO29" s="29"/>
      <c r="AP29" s="37">
        <v>0</v>
      </c>
      <c r="AQ29" s="36">
        <v>0</v>
      </c>
      <c r="AR29" s="37">
        <v>0</v>
      </c>
      <c r="AS29" s="33">
        <v>0</v>
      </c>
      <c r="AT29" s="33">
        <v>0</v>
      </c>
      <c r="AU29" s="33">
        <v>0</v>
      </c>
      <c r="AV29" s="33">
        <v>0</v>
      </c>
      <c r="AW29" s="33">
        <v>0</v>
      </c>
      <c r="AX29" s="84">
        <f t="shared" si="6"/>
        <v>0</v>
      </c>
      <c r="AY29" s="85">
        <f t="shared" si="7"/>
        <v>0</v>
      </c>
      <c r="AZ29" s="37">
        <v>0</v>
      </c>
      <c r="BA29" s="33">
        <v>0</v>
      </c>
      <c r="BB29" s="33">
        <v>0</v>
      </c>
      <c r="BC29" s="33">
        <v>0</v>
      </c>
      <c r="BD29" s="33">
        <v>0</v>
      </c>
      <c r="BE29" s="33">
        <v>0</v>
      </c>
      <c r="BF29" s="33">
        <v>0</v>
      </c>
      <c r="BG29" s="36">
        <v>0</v>
      </c>
      <c r="BH29" s="92">
        <f t="shared" si="8"/>
        <v>0</v>
      </c>
      <c r="BI29" s="93">
        <f t="shared" si="9"/>
        <v>0</v>
      </c>
    </row>
    <row r="30" spans="1:61" x14ac:dyDescent="0.25">
      <c r="A30" s="34">
        <v>23</v>
      </c>
      <c r="B30" s="35" t="s">
        <v>61</v>
      </c>
      <c r="C30" s="37">
        <v>0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75">
        <f t="shared" ref="K30:K49" si="10">C30+E30+G30+I30</f>
        <v>0</v>
      </c>
      <c r="L30" s="76">
        <f t="shared" ref="L30:L49" si="11">D30+F30+H30+J30</f>
        <v>0</v>
      </c>
      <c r="M30" s="37">
        <v>0</v>
      </c>
      <c r="N30" s="33">
        <v>0</v>
      </c>
      <c r="O30" s="33">
        <v>0</v>
      </c>
      <c r="P30" s="33">
        <v>0</v>
      </c>
      <c r="Q30" s="33">
        <v>0</v>
      </c>
      <c r="R30" s="33">
        <v>0</v>
      </c>
      <c r="S30" s="33">
        <v>0</v>
      </c>
      <c r="T30" s="33">
        <v>0</v>
      </c>
      <c r="U30" s="33">
        <v>0</v>
      </c>
      <c r="V30" s="33">
        <v>0</v>
      </c>
      <c r="W30" s="67">
        <f t="shared" ref="W30:W49" si="12">M30+O30+Q30+S30+U30</f>
        <v>0</v>
      </c>
      <c r="X30" s="68">
        <f t="shared" ref="X30:X49" si="13">N30+P30+R30+T30+V30</f>
        <v>0</v>
      </c>
      <c r="Y30" s="37">
        <v>0</v>
      </c>
      <c r="Z30" s="33">
        <v>0</v>
      </c>
      <c r="AA30" s="33">
        <v>0</v>
      </c>
      <c r="AB30" s="33">
        <v>0</v>
      </c>
      <c r="AC30" s="33">
        <v>0</v>
      </c>
      <c r="AD30" s="33">
        <v>0</v>
      </c>
      <c r="AE30" s="33">
        <v>0</v>
      </c>
      <c r="AF30" s="33">
        <v>0</v>
      </c>
      <c r="AG30" s="33">
        <v>0</v>
      </c>
      <c r="AH30" s="33">
        <v>0</v>
      </c>
      <c r="AI30" s="33">
        <v>0</v>
      </c>
      <c r="AJ30" s="36">
        <v>0</v>
      </c>
      <c r="AK30" s="59">
        <f t="shared" ref="AK30:AK49" si="14">K30+W30+Y30+AA30+AC30+AE30+AG30+AI30</f>
        <v>0</v>
      </c>
      <c r="AL30" s="60">
        <f t="shared" ref="AL30:AL49" si="15">L30+X30+Z30+AB30+AD30+AF30+AH30+AJ30</f>
        <v>0</v>
      </c>
      <c r="AM30" s="37">
        <v>0</v>
      </c>
      <c r="AN30" s="36">
        <v>0</v>
      </c>
      <c r="AO30" s="29"/>
      <c r="AP30" s="37">
        <v>0</v>
      </c>
      <c r="AQ30" s="36">
        <v>0</v>
      </c>
      <c r="AR30" s="37">
        <v>0</v>
      </c>
      <c r="AS30" s="33">
        <v>0</v>
      </c>
      <c r="AT30" s="33">
        <v>0</v>
      </c>
      <c r="AU30" s="33">
        <v>0</v>
      </c>
      <c r="AV30" s="33">
        <v>0</v>
      </c>
      <c r="AW30" s="33">
        <v>0</v>
      </c>
      <c r="AX30" s="84">
        <f t="shared" si="6"/>
        <v>0</v>
      </c>
      <c r="AY30" s="85">
        <f t="shared" si="7"/>
        <v>0</v>
      </c>
      <c r="AZ30" s="37">
        <v>0</v>
      </c>
      <c r="BA30" s="33">
        <v>0</v>
      </c>
      <c r="BB30" s="33">
        <v>0</v>
      </c>
      <c r="BC30" s="33">
        <v>0</v>
      </c>
      <c r="BD30" s="33">
        <v>0</v>
      </c>
      <c r="BE30" s="33">
        <v>0</v>
      </c>
      <c r="BF30" s="33">
        <v>0</v>
      </c>
      <c r="BG30" s="36">
        <v>0</v>
      </c>
      <c r="BH30" s="92">
        <f t="shared" si="8"/>
        <v>0</v>
      </c>
      <c r="BI30" s="93">
        <f t="shared" si="9"/>
        <v>0</v>
      </c>
    </row>
    <row r="31" spans="1:61" x14ac:dyDescent="0.25">
      <c r="A31" s="34">
        <v>24</v>
      </c>
      <c r="B31" s="35" t="s">
        <v>62</v>
      </c>
      <c r="C31" s="37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75">
        <f t="shared" si="10"/>
        <v>0</v>
      </c>
      <c r="L31" s="76">
        <f t="shared" si="11"/>
        <v>0</v>
      </c>
      <c r="M31" s="37">
        <v>0</v>
      </c>
      <c r="N31" s="33">
        <v>0</v>
      </c>
      <c r="O31" s="33">
        <v>0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0</v>
      </c>
      <c r="V31" s="33">
        <v>0</v>
      </c>
      <c r="W31" s="67">
        <f t="shared" si="12"/>
        <v>0</v>
      </c>
      <c r="X31" s="68">
        <f t="shared" si="13"/>
        <v>0</v>
      </c>
      <c r="Y31" s="37">
        <v>0</v>
      </c>
      <c r="Z31" s="33">
        <v>0</v>
      </c>
      <c r="AA31" s="33">
        <v>0</v>
      </c>
      <c r="AB31" s="33">
        <v>0</v>
      </c>
      <c r="AC31" s="33">
        <v>0</v>
      </c>
      <c r="AD31" s="33">
        <v>0</v>
      </c>
      <c r="AE31" s="33">
        <v>0</v>
      </c>
      <c r="AF31" s="33">
        <v>0</v>
      </c>
      <c r="AG31" s="33">
        <v>0</v>
      </c>
      <c r="AH31" s="33">
        <v>0</v>
      </c>
      <c r="AI31" s="33">
        <v>0</v>
      </c>
      <c r="AJ31" s="36">
        <v>0</v>
      </c>
      <c r="AK31" s="59">
        <f t="shared" si="14"/>
        <v>0</v>
      </c>
      <c r="AL31" s="60">
        <f t="shared" si="15"/>
        <v>0</v>
      </c>
      <c r="AM31" s="37">
        <v>0</v>
      </c>
      <c r="AN31" s="36">
        <v>0</v>
      </c>
      <c r="AO31" s="29"/>
      <c r="AP31" s="37">
        <v>0</v>
      </c>
      <c r="AQ31" s="36">
        <v>0</v>
      </c>
      <c r="AR31" s="37">
        <v>0</v>
      </c>
      <c r="AS31" s="33">
        <v>0</v>
      </c>
      <c r="AT31" s="33">
        <v>0</v>
      </c>
      <c r="AU31" s="33">
        <v>0</v>
      </c>
      <c r="AV31" s="33">
        <v>0</v>
      </c>
      <c r="AW31" s="33">
        <v>0</v>
      </c>
      <c r="AX31" s="84">
        <f t="shared" si="6"/>
        <v>0</v>
      </c>
      <c r="AY31" s="85">
        <f t="shared" si="7"/>
        <v>0</v>
      </c>
      <c r="AZ31" s="37">
        <v>0</v>
      </c>
      <c r="BA31" s="33">
        <v>0</v>
      </c>
      <c r="BB31" s="33">
        <v>0</v>
      </c>
      <c r="BC31" s="33">
        <v>0</v>
      </c>
      <c r="BD31" s="33">
        <v>0</v>
      </c>
      <c r="BE31" s="33">
        <v>0</v>
      </c>
      <c r="BF31" s="33">
        <v>0</v>
      </c>
      <c r="BG31" s="36">
        <v>0</v>
      </c>
      <c r="BH31" s="92">
        <f t="shared" si="8"/>
        <v>0</v>
      </c>
      <c r="BI31" s="93">
        <f t="shared" si="9"/>
        <v>0</v>
      </c>
    </row>
    <row r="32" spans="1:61" x14ac:dyDescent="0.25">
      <c r="A32" s="34">
        <v>25</v>
      </c>
      <c r="B32" s="35" t="s">
        <v>63</v>
      </c>
      <c r="C32" s="37">
        <v>0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75">
        <f t="shared" si="10"/>
        <v>0</v>
      </c>
      <c r="L32" s="76">
        <f t="shared" si="11"/>
        <v>0</v>
      </c>
      <c r="M32" s="37">
        <v>0</v>
      </c>
      <c r="N32" s="33">
        <v>0</v>
      </c>
      <c r="O32" s="33">
        <v>0</v>
      </c>
      <c r="P32" s="33">
        <v>0</v>
      </c>
      <c r="Q32" s="33">
        <v>0</v>
      </c>
      <c r="R32" s="33">
        <v>0</v>
      </c>
      <c r="S32" s="33">
        <v>0</v>
      </c>
      <c r="T32" s="33">
        <v>0</v>
      </c>
      <c r="U32" s="33">
        <v>0</v>
      </c>
      <c r="V32" s="33">
        <v>0</v>
      </c>
      <c r="W32" s="67">
        <f t="shared" si="12"/>
        <v>0</v>
      </c>
      <c r="X32" s="68">
        <f t="shared" si="13"/>
        <v>0</v>
      </c>
      <c r="Y32" s="37">
        <v>0</v>
      </c>
      <c r="Z32" s="33">
        <v>0</v>
      </c>
      <c r="AA32" s="33">
        <v>0</v>
      </c>
      <c r="AB32" s="33">
        <v>0</v>
      </c>
      <c r="AC32" s="33">
        <v>0</v>
      </c>
      <c r="AD32" s="33">
        <v>0</v>
      </c>
      <c r="AE32" s="33">
        <v>0</v>
      </c>
      <c r="AF32" s="33">
        <v>0</v>
      </c>
      <c r="AG32" s="33">
        <v>0</v>
      </c>
      <c r="AH32" s="33">
        <v>0</v>
      </c>
      <c r="AI32" s="33">
        <v>0</v>
      </c>
      <c r="AJ32" s="36">
        <v>0</v>
      </c>
      <c r="AK32" s="59">
        <f t="shared" si="14"/>
        <v>0</v>
      </c>
      <c r="AL32" s="60">
        <f t="shared" si="15"/>
        <v>0</v>
      </c>
      <c r="AM32" s="37">
        <v>0</v>
      </c>
      <c r="AN32" s="36">
        <v>0</v>
      </c>
      <c r="AO32" s="29"/>
      <c r="AP32" s="37">
        <v>0</v>
      </c>
      <c r="AQ32" s="36">
        <v>0</v>
      </c>
      <c r="AR32" s="37">
        <v>0</v>
      </c>
      <c r="AS32" s="33">
        <v>0</v>
      </c>
      <c r="AT32" s="33">
        <v>0</v>
      </c>
      <c r="AU32" s="33">
        <v>0</v>
      </c>
      <c r="AV32" s="33">
        <v>0</v>
      </c>
      <c r="AW32" s="33">
        <v>0</v>
      </c>
      <c r="AX32" s="84">
        <f t="shared" si="6"/>
        <v>0</v>
      </c>
      <c r="AY32" s="85">
        <f t="shared" si="7"/>
        <v>0</v>
      </c>
      <c r="AZ32" s="37">
        <v>0</v>
      </c>
      <c r="BA32" s="33">
        <v>0</v>
      </c>
      <c r="BB32" s="33">
        <v>0</v>
      </c>
      <c r="BC32" s="33">
        <v>0</v>
      </c>
      <c r="BD32" s="33">
        <v>0</v>
      </c>
      <c r="BE32" s="33">
        <v>0</v>
      </c>
      <c r="BF32" s="33">
        <v>0</v>
      </c>
      <c r="BG32" s="36">
        <v>0</v>
      </c>
      <c r="BH32" s="92">
        <f t="shared" si="8"/>
        <v>0</v>
      </c>
      <c r="BI32" s="93">
        <f t="shared" si="9"/>
        <v>0</v>
      </c>
    </row>
    <row r="33" spans="1:61" ht="30" x14ac:dyDescent="0.25">
      <c r="A33" s="34">
        <v>26</v>
      </c>
      <c r="B33" s="35" t="s">
        <v>64</v>
      </c>
      <c r="C33" s="37">
        <v>0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75">
        <f t="shared" si="10"/>
        <v>0</v>
      </c>
      <c r="L33" s="76">
        <f t="shared" si="11"/>
        <v>0</v>
      </c>
      <c r="M33" s="37">
        <v>0</v>
      </c>
      <c r="N33" s="33">
        <v>0</v>
      </c>
      <c r="O33" s="33">
        <v>0</v>
      </c>
      <c r="P33" s="33">
        <v>0</v>
      </c>
      <c r="Q33" s="33">
        <v>0</v>
      </c>
      <c r="R33" s="33">
        <v>0</v>
      </c>
      <c r="S33" s="33">
        <v>0</v>
      </c>
      <c r="T33" s="33">
        <v>0</v>
      </c>
      <c r="U33" s="33">
        <v>0</v>
      </c>
      <c r="V33" s="33">
        <v>0</v>
      </c>
      <c r="W33" s="67">
        <f t="shared" si="12"/>
        <v>0</v>
      </c>
      <c r="X33" s="68">
        <f t="shared" si="13"/>
        <v>0</v>
      </c>
      <c r="Y33" s="37">
        <v>0</v>
      </c>
      <c r="Z33" s="33">
        <v>0</v>
      </c>
      <c r="AA33" s="33">
        <v>0</v>
      </c>
      <c r="AB33" s="33">
        <v>0</v>
      </c>
      <c r="AC33" s="33">
        <v>0</v>
      </c>
      <c r="AD33" s="33">
        <v>0</v>
      </c>
      <c r="AE33" s="33">
        <v>0</v>
      </c>
      <c r="AF33" s="33">
        <v>0</v>
      </c>
      <c r="AG33" s="33">
        <v>0</v>
      </c>
      <c r="AH33" s="33">
        <v>0</v>
      </c>
      <c r="AI33" s="33">
        <v>0</v>
      </c>
      <c r="AJ33" s="36">
        <v>0</v>
      </c>
      <c r="AK33" s="59">
        <f t="shared" si="14"/>
        <v>0</v>
      </c>
      <c r="AL33" s="60">
        <f t="shared" si="15"/>
        <v>0</v>
      </c>
      <c r="AM33" s="37">
        <v>0</v>
      </c>
      <c r="AN33" s="36">
        <v>0</v>
      </c>
      <c r="AO33" s="29"/>
      <c r="AP33" s="37">
        <v>0</v>
      </c>
      <c r="AQ33" s="36">
        <v>0</v>
      </c>
      <c r="AR33" s="37">
        <v>0</v>
      </c>
      <c r="AS33" s="33">
        <v>0</v>
      </c>
      <c r="AT33" s="33">
        <v>0</v>
      </c>
      <c r="AU33" s="33">
        <v>0</v>
      </c>
      <c r="AV33" s="33">
        <v>0</v>
      </c>
      <c r="AW33" s="33">
        <v>0</v>
      </c>
      <c r="AX33" s="84">
        <f t="shared" si="6"/>
        <v>0</v>
      </c>
      <c r="AY33" s="85">
        <f t="shared" si="7"/>
        <v>0</v>
      </c>
      <c r="AZ33" s="37">
        <v>0</v>
      </c>
      <c r="BA33" s="33">
        <v>0</v>
      </c>
      <c r="BB33" s="33">
        <v>0</v>
      </c>
      <c r="BC33" s="33">
        <v>0</v>
      </c>
      <c r="BD33" s="33">
        <v>0</v>
      </c>
      <c r="BE33" s="33">
        <v>0</v>
      </c>
      <c r="BF33" s="33">
        <v>0</v>
      </c>
      <c r="BG33" s="36">
        <v>0</v>
      </c>
      <c r="BH33" s="92">
        <f t="shared" si="8"/>
        <v>0</v>
      </c>
      <c r="BI33" s="93">
        <f t="shared" si="9"/>
        <v>0</v>
      </c>
    </row>
    <row r="34" spans="1:61" x14ac:dyDescent="0.25">
      <c r="A34" s="34">
        <v>27</v>
      </c>
      <c r="B34" s="35" t="s">
        <v>65</v>
      </c>
      <c r="C34" s="37">
        <v>0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75">
        <f t="shared" si="10"/>
        <v>0</v>
      </c>
      <c r="L34" s="76">
        <f t="shared" si="11"/>
        <v>0</v>
      </c>
      <c r="M34" s="37">
        <v>0</v>
      </c>
      <c r="N34" s="33">
        <v>0</v>
      </c>
      <c r="O34" s="33">
        <v>0</v>
      </c>
      <c r="P34" s="33">
        <v>0</v>
      </c>
      <c r="Q34" s="33">
        <v>0</v>
      </c>
      <c r="R34" s="33">
        <v>0</v>
      </c>
      <c r="S34" s="33">
        <v>0</v>
      </c>
      <c r="T34" s="33">
        <v>0</v>
      </c>
      <c r="U34" s="33">
        <v>0</v>
      </c>
      <c r="V34" s="33">
        <v>0</v>
      </c>
      <c r="W34" s="67">
        <f t="shared" si="12"/>
        <v>0</v>
      </c>
      <c r="X34" s="68">
        <f t="shared" si="13"/>
        <v>0</v>
      </c>
      <c r="Y34" s="37">
        <v>0</v>
      </c>
      <c r="Z34" s="33">
        <v>0</v>
      </c>
      <c r="AA34" s="33">
        <v>0</v>
      </c>
      <c r="AB34" s="33">
        <v>0</v>
      </c>
      <c r="AC34" s="33">
        <v>0</v>
      </c>
      <c r="AD34" s="33">
        <v>0</v>
      </c>
      <c r="AE34" s="33">
        <v>0</v>
      </c>
      <c r="AF34" s="33">
        <v>0</v>
      </c>
      <c r="AG34" s="33">
        <v>0</v>
      </c>
      <c r="AH34" s="33">
        <v>0</v>
      </c>
      <c r="AI34" s="33">
        <v>0</v>
      </c>
      <c r="AJ34" s="36">
        <v>0</v>
      </c>
      <c r="AK34" s="59">
        <f t="shared" si="14"/>
        <v>0</v>
      </c>
      <c r="AL34" s="60">
        <f t="shared" si="15"/>
        <v>0</v>
      </c>
      <c r="AM34" s="37">
        <v>0</v>
      </c>
      <c r="AN34" s="36">
        <v>0</v>
      </c>
      <c r="AO34" s="29"/>
      <c r="AP34" s="37">
        <v>0</v>
      </c>
      <c r="AQ34" s="36">
        <v>0</v>
      </c>
      <c r="AR34" s="37">
        <v>0</v>
      </c>
      <c r="AS34" s="33">
        <v>0</v>
      </c>
      <c r="AT34" s="33">
        <v>0</v>
      </c>
      <c r="AU34" s="33">
        <v>0</v>
      </c>
      <c r="AV34" s="33">
        <v>0</v>
      </c>
      <c r="AW34" s="33">
        <v>0</v>
      </c>
      <c r="AX34" s="84">
        <f t="shared" si="6"/>
        <v>0</v>
      </c>
      <c r="AY34" s="85">
        <f t="shared" si="7"/>
        <v>0</v>
      </c>
      <c r="AZ34" s="37">
        <v>0</v>
      </c>
      <c r="BA34" s="33">
        <v>0</v>
      </c>
      <c r="BB34" s="33">
        <v>0</v>
      </c>
      <c r="BC34" s="33">
        <v>0</v>
      </c>
      <c r="BD34" s="33">
        <v>0</v>
      </c>
      <c r="BE34" s="33">
        <v>0</v>
      </c>
      <c r="BF34" s="33">
        <v>0</v>
      </c>
      <c r="BG34" s="36">
        <v>0</v>
      </c>
      <c r="BH34" s="92">
        <f t="shared" si="8"/>
        <v>0</v>
      </c>
      <c r="BI34" s="93">
        <f t="shared" si="9"/>
        <v>0</v>
      </c>
    </row>
    <row r="35" spans="1:61" x14ac:dyDescent="0.25">
      <c r="A35" s="34">
        <v>28</v>
      </c>
      <c r="B35" s="50" t="s">
        <v>66</v>
      </c>
      <c r="C35" s="37">
        <v>0</v>
      </c>
      <c r="D35" s="33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75">
        <f t="shared" si="10"/>
        <v>0</v>
      </c>
      <c r="L35" s="76">
        <f t="shared" si="11"/>
        <v>0</v>
      </c>
      <c r="M35" s="37">
        <v>0</v>
      </c>
      <c r="N35" s="33">
        <v>0</v>
      </c>
      <c r="O35" s="33">
        <v>0</v>
      </c>
      <c r="P35" s="33">
        <v>0</v>
      </c>
      <c r="Q35" s="33">
        <v>0</v>
      </c>
      <c r="R35" s="33">
        <v>0</v>
      </c>
      <c r="S35" s="33">
        <v>0</v>
      </c>
      <c r="T35" s="33">
        <v>0</v>
      </c>
      <c r="U35" s="33">
        <v>0</v>
      </c>
      <c r="V35" s="33">
        <v>0</v>
      </c>
      <c r="W35" s="67">
        <f t="shared" si="12"/>
        <v>0</v>
      </c>
      <c r="X35" s="68">
        <f t="shared" si="13"/>
        <v>0</v>
      </c>
      <c r="Y35" s="37">
        <v>0</v>
      </c>
      <c r="Z35" s="33">
        <v>0</v>
      </c>
      <c r="AA35" s="33">
        <v>0</v>
      </c>
      <c r="AB35" s="33">
        <v>0</v>
      </c>
      <c r="AC35" s="33">
        <v>0</v>
      </c>
      <c r="AD35" s="33">
        <v>0</v>
      </c>
      <c r="AE35" s="33">
        <v>0</v>
      </c>
      <c r="AF35" s="33">
        <v>0</v>
      </c>
      <c r="AG35" s="33">
        <v>0</v>
      </c>
      <c r="AH35" s="33">
        <v>0</v>
      </c>
      <c r="AI35" s="33">
        <v>0</v>
      </c>
      <c r="AJ35" s="36">
        <v>0</v>
      </c>
      <c r="AK35" s="59">
        <f t="shared" si="14"/>
        <v>0</v>
      </c>
      <c r="AL35" s="60">
        <f t="shared" si="15"/>
        <v>0</v>
      </c>
      <c r="AM35" s="37">
        <v>0</v>
      </c>
      <c r="AN35" s="36">
        <v>0</v>
      </c>
      <c r="AO35" s="29"/>
      <c r="AP35" s="37">
        <v>0</v>
      </c>
      <c r="AQ35" s="36">
        <v>0</v>
      </c>
      <c r="AR35" s="37">
        <v>0</v>
      </c>
      <c r="AS35" s="33">
        <v>0</v>
      </c>
      <c r="AT35" s="33">
        <v>0</v>
      </c>
      <c r="AU35" s="33">
        <v>0</v>
      </c>
      <c r="AV35" s="33">
        <v>0</v>
      </c>
      <c r="AW35" s="33">
        <v>0</v>
      </c>
      <c r="AX35" s="84">
        <f t="shared" si="6"/>
        <v>0</v>
      </c>
      <c r="AY35" s="85">
        <f t="shared" si="7"/>
        <v>0</v>
      </c>
      <c r="AZ35" s="37">
        <v>0</v>
      </c>
      <c r="BA35" s="33">
        <v>0</v>
      </c>
      <c r="BB35" s="33">
        <v>0</v>
      </c>
      <c r="BC35" s="33">
        <v>0</v>
      </c>
      <c r="BD35" s="33">
        <v>0</v>
      </c>
      <c r="BE35" s="33">
        <v>0</v>
      </c>
      <c r="BF35" s="33">
        <v>0</v>
      </c>
      <c r="BG35" s="36">
        <v>0</v>
      </c>
      <c r="BH35" s="92">
        <f t="shared" si="8"/>
        <v>0</v>
      </c>
      <c r="BI35" s="93">
        <f t="shared" si="9"/>
        <v>0</v>
      </c>
    </row>
    <row r="36" spans="1:61" x14ac:dyDescent="0.25">
      <c r="A36" s="34">
        <v>29</v>
      </c>
      <c r="B36" s="50" t="s">
        <v>67</v>
      </c>
      <c r="C36" s="37">
        <v>0</v>
      </c>
      <c r="D36" s="33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75">
        <f t="shared" si="10"/>
        <v>0</v>
      </c>
      <c r="L36" s="76">
        <f t="shared" si="11"/>
        <v>0</v>
      </c>
      <c r="M36" s="37">
        <v>0</v>
      </c>
      <c r="N36" s="33">
        <v>0</v>
      </c>
      <c r="O36" s="33">
        <v>0</v>
      </c>
      <c r="P36" s="33">
        <v>0</v>
      </c>
      <c r="Q36" s="33">
        <v>0</v>
      </c>
      <c r="R36" s="33">
        <v>0</v>
      </c>
      <c r="S36" s="33">
        <v>0</v>
      </c>
      <c r="T36" s="33">
        <v>0</v>
      </c>
      <c r="U36" s="33">
        <v>0</v>
      </c>
      <c r="V36" s="33">
        <v>0</v>
      </c>
      <c r="W36" s="67">
        <f t="shared" si="12"/>
        <v>0</v>
      </c>
      <c r="X36" s="68">
        <f t="shared" si="13"/>
        <v>0</v>
      </c>
      <c r="Y36" s="37">
        <v>0</v>
      </c>
      <c r="Z36" s="33">
        <v>0</v>
      </c>
      <c r="AA36" s="33">
        <v>0</v>
      </c>
      <c r="AB36" s="33">
        <v>0</v>
      </c>
      <c r="AC36" s="33">
        <v>0</v>
      </c>
      <c r="AD36" s="33">
        <v>0</v>
      </c>
      <c r="AE36" s="33">
        <v>0</v>
      </c>
      <c r="AF36" s="33">
        <v>0</v>
      </c>
      <c r="AG36" s="33">
        <v>0</v>
      </c>
      <c r="AH36" s="33">
        <v>0</v>
      </c>
      <c r="AI36" s="33">
        <v>0</v>
      </c>
      <c r="AJ36" s="36">
        <v>0</v>
      </c>
      <c r="AK36" s="59">
        <f t="shared" si="14"/>
        <v>0</v>
      </c>
      <c r="AL36" s="60">
        <f t="shared" si="15"/>
        <v>0</v>
      </c>
      <c r="AM36" s="37">
        <v>0</v>
      </c>
      <c r="AN36" s="36">
        <v>0</v>
      </c>
      <c r="AO36" s="29"/>
      <c r="AP36" s="37">
        <v>0</v>
      </c>
      <c r="AQ36" s="36">
        <v>0</v>
      </c>
      <c r="AR36" s="37">
        <v>0</v>
      </c>
      <c r="AS36" s="33">
        <v>0</v>
      </c>
      <c r="AT36" s="33">
        <v>0</v>
      </c>
      <c r="AU36" s="33">
        <v>0</v>
      </c>
      <c r="AV36" s="33">
        <v>0</v>
      </c>
      <c r="AW36" s="33">
        <v>0</v>
      </c>
      <c r="AX36" s="84">
        <f t="shared" si="6"/>
        <v>0</v>
      </c>
      <c r="AY36" s="85">
        <f t="shared" si="7"/>
        <v>0</v>
      </c>
      <c r="AZ36" s="37">
        <v>0</v>
      </c>
      <c r="BA36" s="33">
        <v>0</v>
      </c>
      <c r="BB36" s="33">
        <v>0</v>
      </c>
      <c r="BC36" s="33">
        <v>0</v>
      </c>
      <c r="BD36" s="33">
        <v>0</v>
      </c>
      <c r="BE36" s="33">
        <v>0</v>
      </c>
      <c r="BF36" s="33">
        <v>0</v>
      </c>
      <c r="BG36" s="36">
        <v>0</v>
      </c>
      <c r="BH36" s="92">
        <f t="shared" si="8"/>
        <v>0</v>
      </c>
      <c r="BI36" s="93">
        <f t="shared" si="9"/>
        <v>0</v>
      </c>
    </row>
    <row r="37" spans="1:61" x14ac:dyDescent="0.25">
      <c r="A37" s="34">
        <v>30</v>
      </c>
      <c r="B37" s="50" t="s">
        <v>68</v>
      </c>
      <c r="C37" s="37">
        <v>0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75">
        <f t="shared" si="10"/>
        <v>0</v>
      </c>
      <c r="L37" s="76">
        <f t="shared" si="11"/>
        <v>0</v>
      </c>
      <c r="M37" s="37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3">
        <v>0</v>
      </c>
      <c r="U37" s="33">
        <v>0</v>
      </c>
      <c r="V37" s="33">
        <v>0</v>
      </c>
      <c r="W37" s="67">
        <f t="shared" si="12"/>
        <v>0</v>
      </c>
      <c r="X37" s="68">
        <f t="shared" si="13"/>
        <v>0</v>
      </c>
      <c r="Y37" s="37">
        <v>0</v>
      </c>
      <c r="Z37" s="33">
        <v>0</v>
      </c>
      <c r="AA37" s="33">
        <v>0</v>
      </c>
      <c r="AB37" s="33">
        <v>0</v>
      </c>
      <c r="AC37" s="33">
        <v>0</v>
      </c>
      <c r="AD37" s="33">
        <v>0</v>
      </c>
      <c r="AE37" s="33">
        <v>0</v>
      </c>
      <c r="AF37" s="33">
        <v>0</v>
      </c>
      <c r="AG37" s="33">
        <v>0</v>
      </c>
      <c r="AH37" s="33">
        <v>0</v>
      </c>
      <c r="AI37" s="33">
        <v>0</v>
      </c>
      <c r="AJ37" s="36">
        <v>0</v>
      </c>
      <c r="AK37" s="59">
        <f t="shared" si="14"/>
        <v>0</v>
      </c>
      <c r="AL37" s="60">
        <f t="shared" si="15"/>
        <v>0</v>
      </c>
      <c r="AM37" s="37">
        <v>0</v>
      </c>
      <c r="AN37" s="36">
        <v>0</v>
      </c>
      <c r="AO37" s="29"/>
      <c r="AP37" s="37">
        <v>0</v>
      </c>
      <c r="AQ37" s="36">
        <v>0</v>
      </c>
      <c r="AR37" s="37">
        <v>0</v>
      </c>
      <c r="AS37" s="33">
        <v>0</v>
      </c>
      <c r="AT37" s="33">
        <v>0</v>
      </c>
      <c r="AU37" s="33">
        <v>0</v>
      </c>
      <c r="AV37" s="33">
        <v>0</v>
      </c>
      <c r="AW37" s="33">
        <v>0</v>
      </c>
      <c r="AX37" s="84">
        <f t="shared" si="6"/>
        <v>0</v>
      </c>
      <c r="AY37" s="85">
        <f t="shared" si="7"/>
        <v>0</v>
      </c>
      <c r="AZ37" s="37">
        <v>0</v>
      </c>
      <c r="BA37" s="33">
        <v>0</v>
      </c>
      <c r="BB37" s="33">
        <v>0</v>
      </c>
      <c r="BC37" s="33">
        <v>0</v>
      </c>
      <c r="BD37" s="33">
        <v>0</v>
      </c>
      <c r="BE37" s="33">
        <v>0</v>
      </c>
      <c r="BF37" s="33">
        <v>0</v>
      </c>
      <c r="BG37" s="36">
        <v>0</v>
      </c>
      <c r="BH37" s="92">
        <f t="shared" si="8"/>
        <v>0</v>
      </c>
      <c r="BI37" s="93">
        <f t="shared" si="9"/>
        <v>0</v>
      </c>
    </row>
    <row r="38" spans="1:61" x14ac:dyDescent="0.25">
      <c r="A38" s="34">
        <v>31</v>
      </c>
      <c r="B38" s="50" t="s">
        <v>69</v>
      </c>
      <c r="C38" s="37">
        <v>0</v>
      </c>
      <c r="D38" s="33">
        <v>0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75">
        <f t="shared" si="10"/>
        <v>0</v>
      </c>
      <c r="L38" s="76">
        <f t="shared" si="11"/>
        <v>0</v>
      </c>
      <c r="M38" s="37">
        <v>0</v>
      </c>
      <c r="N38" s="33">
        <v>0</v>
      </c>
      <c r="O38" s="33">
        <v>0</v>
      </c>
      <c r="P38" s="33">
        <v>0</v>
      </c>
      <c r="Q38" s="33">
        <v>0</v>
      </c>
      <c r="R38" s="33">
        <v>0</v>
      </c>
      <c r="S38" s="33">
        <v>0</v>
      </c>
      <c r="T38" s="33">
        <v>0</v>
      </c>
      <c r="U38" s="33">
        <v>0</v>
      </c>
      <c r="V38" s="33">
        <v>0</v>
      </c>
      <c r="W38" s="67">
        <f t="shared" si="12"/>
        <v>0</v>
      </c>
      <c r="X38" s="68">
        <f t="shared" si="13"/>
        <v>0</v>
      </c>
      <c r="Y38" s="37">
        <v>0</v>
      </c>
      <c r="Z38" s="33">
        <v>0</v>
      </c>
      <c r="AA38" s="33">
        <v>0</v>
      </c>
      <c r="AB38" s="33">
        <v>0</v>
      </c>
      <c r="AC38" s="33">
        <v>0</v>
      </c>
      <c r="AD38" s="33">
        <v>0</v>
      </c>
      <c r="AE38" s="33">
        <v>0</v>
      </c>
      <c r="AF38" s="33">
        <v>0</v>
      </c>
      <c r="AG38" s="33">
        <v>0</v>
      </c>
      <c r="AH38" s="33">
        <v>0</v>
      </c>
      <c r="AI38" s="33">
        <v>0</v>
      </c>
      <c r="AJ38" s="36">
        <v>0</v>
      </c>
      <c r="AK38" s="59">
        <f t="shared" si="14"/>
        <v>0</v>
      </c>
      <c r="AL38" s="60">
        <f t="shared" si="15"/>
        <v>0</v>
      </c>
      <c r="AM38" s="37">
        <v>0</v>
      </c>
      <c r="AN38" s="36">
        <v>0</v>
      </c>
      <c r="AO38" s="29"/>
      <c r="AP38" s="37">
        <v>0</v>
      </c>
      <c r="AQ38" s="36">
        <v>0</v>
      </c>
      <c r="AR38" s="37">
        <v>0</v>
      </c>
      <c r="AS38" s="33">
        <v>0</v>
      </c>
      <c r="AT38" s="33">
        <v>0</v>
      </c>
      <c r="AU38" s="33">
        <v>0</v>
      </c>
      <c r="AV38" s="33">
        <v>0</v>
      </c>
      <c r="AW38" s="33">
        <v>0</v>
      </c>
      <c r="AX38" s="84">
        <f t="shared" si="6"/>
        <v>0</v>
      </c>
      <c r="AY38" s="85">
        <f t="shared" si="7"/>
        <v>0</v>
      </c>
      <c r="AZ38" s="37">
        <v>0</v>
      </c>
      <c r="BA38" s="33">
        <v>0</v>
      </c>
      <c r="BB38" s="33">
        <v>0</v>
      </c>
      <c r="BC38" s="33">
        <v>0</v>
      </c>
      <c r="BD38" s="33">
        <v>0</v>
      </c>
      <c r="BE38" s="33">
        <v>0</v>
      </c>
      <c r="BF38" s="33">
        <v>0</v>
      </c>
      <c r="BG38" s="36">
        <v>0</v>
      </c>
      <c r="BH38" s="92">
        <f t="shared" si="8"/>
        <v>0</v>
      </c>
      <c r="BI38" s="93">
        <f t="shared" si="9"/>
        <v>0</v>
      </c>
    </row>
    <row r="39" spans="1:61" x14ac:dyDescent="0.25">
      <c r="A39" s="34">
        <v>32</v>
      </c>
      <c r="B39" s="50" t="s">
        <v>70</v>
      </c>
      <c r="C39" s="37">
        <v>0</v>
      </c>
      <c r="D39" s="33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75">
        <f t="shared" si="10"/>
        <v>0</v>
      </c>
      <c r="L39" s="76">
        <f t="shared" si="11"/>
        <v>0</v>
      </c>
      <c r="M39" s="37">
        <v>0</v>
      </c>
      <c r="N39" s="33">
        <v>0</v>
      </c>
      <c r="O39" s="33">
        <v>0</v>
      </c>
      <c r="P39" s="33">
        <v>0</v>
      </c>
      <c r="Q39" s="33">
        <v>0</v>
      </c>
      <c r="R39" s="33">
        <v>0</v>
      </c>
      <c r="S39" s="33">
        <v>0</v>
      </c>
      <c r="T39" s="33">
        <v>0</v>
      </c>
      <c r="U39" s="33">
        <v>0</v>
      </c>
      <c r="V39" s="33">
        <v>0</v>
      </c>
      <c r="W39" s="67">
        <f t="shared" si="12"/>
        <v>0</v>
      </c>
      <c r="X39" s="68">
        <f t="shared" si="13"/>
        <v>0</v>
      </c>
      <c r="Y39" s="37">
        <v>0</v>
      </c>
      <c r="Z39" s="33">
        <v>0</v>
      </c>
      <c r="AA39" s="33">
        <v>0</v>
      </c>
      <c r="AB39" s="33">
        <v>0</v>
      </c>
      <c r="AC39" s="33">
        <v>0</v>
      </c>
      <c r="AD39" s="33">
        <v>0</v>
      </c>
      <c r="AE39" s="33">
        <v>0</v>
      </c>
      <c r="AF39" s="33">
        <v>0</v>
      </c>
      <c r="AG39" s="33">
        <v>0</v>
      </c>
      <c r="AH39" s="33">
        <v>0</v>
      </c>
      <c r="AI39" s="33">
        <v>0</v>
      </c>
      <c r="AJ39" s="36">
        <v>0</v>
      </c>
      <c r="AK39" s="59">
        <f t="shared" si="14"/>
        <v>0</v>
      </c>
      <c r="AL39" s="60">
        <f t="shared" si="15"/>
        <v>0</v>
      </c>
      <c r="AM39" s="37">
        <v>0</v>
      </c>
      <c r="AN39" s="36">
        <v>0</v>
      </c>
      <c r="AO39" s="29"/>
      <c r="AP39" s="37">
        <v>0</v>
      </c>
      <c r="AQ39" s="36">
        <v>0</v>
      </c>
      <c r="AR39" s="37">
        <v>0</v>
      </c>
      <c r="AS39" s="33">
        <v>0</v>
      </c>
      <c r="AT39" s="33">
        <v>0</v>
      </c>
      <c r="AU39" s="33">
        <v>0</v>
      </c>
      <c r="AV39" s="33">
        <v>0</v>
      </c>
      <c r="AW39" s="33">
        <v>0</v>
      </c>
      <c r="AX39" s="84">
        <f t="shared" si="6"/>
        <v>0</v>
      </c>
      <c r="AY39" s="85">
        <f t="shared" si="7"/>
        <v>0</v>
      </c>
      <c r="AZ39" s="37">
        <v>0</v>
      </c>
      <c r="BA39" s="33">
        <v>0</v>
      </c>
      <c r="BB39" s="33">
        <v>0</v>
      </c>
      <c r="BC39" s="33">
        <v>0</v>
      </c>
      <c r="BD39" s="33">
        <v>0</v>
      </c>
      <c r="BE39" s="33">
        <v>0</v>
      </c>
      <c r="BF39" s="33">
        <v>0</v>
      </c>
      <c r="BG39" s="36">
        <v>0</v>
      </c>
      <c r="BH39" s="92">
        <f t="shared" si="8"/>
        <v>0</v>
      </c>
      <c r="BI39" s="93">
        <f t="shared" si="9"/>
        <v>0</v>
      </c>
    </row>
    <row r="40" spans="1:61" x14ac:dyDescent="0.25">
      <c r="A40" s="34">
        <v>33</v>
      </c>
      <c r="B40" s="50" t="s">
        <v>71</v>
      </c>
      <c r="C40" s="37">
        <v>0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75">
        <f t="shared" si="10"/>
        <v>0</v>
      </c>
      <c r="L40" s="76">
        <f t="shared" si="11"/>
        <v>0</v>
      </c>
      <c r="M40" s="37">
        <v>0</v>
      </c>
      <c r="N40" s="33">
        <v>0</v>
      </c>
      <c r="O40" s="33">
        <v>0</v>
      </c>
      <c r="P40" s="33">
        <v>0</v>
      </c>
      <c r="Q40" s="33">
        <v>0</v>
      </c>
      <c r="R40" s="33">
        <v>0</v>
      </c>
      <c r="S40" s="33">
        <v>0</v>
      </c>
      <c r="T40" s="33">
        <v>0</v>
      </c>
      <c r="U40" s="33">
        <v>0</v>
      </c>
      <c r="V40" s="33">
        <v>0</v>
      </c>
      <c r="W40" s="67">
        <f t="shared" si="12"/>
        <v>0</v>
      </c>
      <c r="X40" s="68">
        <f t="shared" si="13"/>
        <v>0</v>
      </c>
      <c r="Y40" s="37">
        <v>0</v>
      </c>
      <c r="Z40" s="33">
        <v>0</v>
      </c>
      <c r="AA40" s="33">
        <v>0</v>
      </c>
      <c r="AB40" s="33">
        <v>0</v>
      </c>
      <c r="AC40" s="33">
        <v>0</v>
      </c>
      <c r="AD40" s="33">
        <v>0</v>
      </c>
      <c r="AE40" s="33">
        <v>0</v>
      </c>
      <c r="AF40" s="33">
        <v>0</v>
      </c>
      <c r="AG40" s="33">
        <v>0</v>
      </c>
      <c r="AH40" s="33">
        <v>0</v>
      </c>
      <c r="AI40" s="33">
        <v>0</v>
      </c>
      <c r="AJ40" s="36">
        <v>0</v>
      </c>
      <c r="AK40" s="59">
        <f t="shared" si="14"/>
        <v>0</v>
      </c>
      <c r="AL40" s="60">
        <f t="shared" si="15"/>
        <v>0</v>
      </c>
      <c r="AM40" s="37">
        <v>0</v>
      </c>
      <c r="AN40" s="36">
        <v>0</v>
      </c>
      <c r="AO40" s="29"/>
      <c r="AP40" s="37">
        <v>0</v>
      </c>
      <c r="AQ40" s="36">
        <v>0</v>
      </c>
      <c r="AR40" s="37">
        <v>0</v>
      </c>
      <c r="AS40" s="33">
        <v>0</v>
      </c>
      <c r="AT40" s="33">
        <v>0</v>
      </c>
      <c r="AU40" s="33">
        <v>0</v>
      </c>
      <c r="AV40" s="33">
        <v>0</v>
      </c>
      <c r="AW40" s="33">
        <v>0</v>
      </c>
      <c r="AX40" s="84">
        <f t="shared" si="6"/>
        <v>0</v>
      </c>
      <c r="AY40" s="85">
        <f t="shared" si="7"/>
        <v>0</v>
      </c>
      <c r="AZ40" s="37">
        <v>0</v>
      </c>
      <c r="BA40" s="33">
        <v>0</v>
      </c>
      <c r="BB40" s="33">
        <v>0</v>
      </c>
      <c r="BC40" s="33">
        <v>0</v>
      </c>
      <c r="BD40" s="33">
        <v>0</v>
      </c>
      <c r="BE40" s="33">
        <v>0</v>
      </c>
      <c r="BF40" s="33">
        <v>0</v>
      </c>
      <c r="BG40" s="36">
        <v>0</v>
      </c>
      <c r="BH40" s="92">
        <f t="shared" si="8"/>
        <v>0</v>
      </c>
      <c r="BI40" s="93">
        <f t="shared" si="9"/>
        <v>0</v>
      </c>
    </row>
    <row r="41" spans="1:61" x14ac:dyDescent="0.25">
      <c r="A41" s="34">
        <v>34</v>
      </c>
      <c r="B41" s="50" t="s">
        <v>72</v>
      </c>
      <c r="C41" s="37">
        <v>0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75">
        <f t="shared" si="10"/>
        <v>0</v>
      </c>
      <c r="L41" s="76">
        <f t="shared" si="11"/>
        <v>0</v>
      </c>
      <c r="M41" s="37">
        <v>0</v>
      </c>
      <c r="N41" s="33">
        <v>0</v>
      </c>
      <c r="O41" s="33">
        <v>0</v>
      </c>
      <c r="P41" s="33">
        <v>0</v>
      </c>
      <c r="Q41" s="33">
        <v>0</v>
      </c>
      <c r="R41" s="33">
        <v>0</v>
      </c>
      <c r="S41" s="33">
        <v>0</v>
      </c>
      <c r="T41" s="33">
        <v>0</v>
      </c>
      <c r="U41" s="33">
        <v>0</v>
      </c>
      <c r="V41" s="33">
        <v>0</v>
      </c>
      <c r="W41" s="67">
        <f t="shared" si="12"/>
        <v>0</v>
      </c>
      <c r="X41" s="68">
        <f t="shared" si="13"/>
        <v>0</v>
      </c>
      <c r="Y41" s="37">
        <v>0</v>
      </c>
      <c r="Z41" s="33">
        <v>0</v>
      </c>
      <c r="AA41" s="33">
        <v>0</v>
      </c>
      <c r="AB41" s="33">
        <v>0</v>
      </c>
      <c r="AC41" s="33">
        <v>0</v>
      </c>
      <c r="AD41" s="33">
        <v>0</v>
      </c>
      <c r="AE41" s="33">
        <v>0</v>
      </c>
      <c r="AF41" s="33">
        <v>0</v>
      </c>
      <c r="AG41" s="33">
        <v>0</v>
      </c>
      <c r="AH41" s="33">
        <v>0</v>
      </c>
      <c r="AI41" s="33">
        <v>0</v>
      </c>
      <c r="AJ41" s="36">
        <v>0</v>
      </c>
      <c r="AK41" s="59">
        <f t="shared" si="14"/>
        <v>0</v>
      </c>
      <c r="AL41" s="60">
        <f t="shared" si="15"/>
        <v>0</v>
      </c>
      <c r="AM41" s="37">
        <v>0</v>
      </c>
      <c r="AN41" s="36">
        <v>0</v>
      </c>
      <c r="AO41" s="29"/>
      <c r="AP41" s="37">
        <v>0</v>
      </c>
      <c r="AQ41" s="36">
        <v>0</v>
      </c>
      <c r="AR41" s="37">
        <v>0</v>
      </c>
      <c r="AS41" s="33">
        <v>0</v>
      </c>
      <c r="AT41" s="33">
        <v>0</v>
      </c>
      <c r="AU41" s="33">
        <v>0</v>
      </c>
      <c r="AV41" s="33">
        <v>0</v>
      </c>
      <c r="AW41" s="33">
        <v>0</v>
      </c>
      <c r="AX41" s="84">
        <f t="shared" si="6"/>
        <v>0</v>
      </c>
      <c r="AY41" s="85">
        <f t="shared" si="7"/>
        <v>0</v>
      </c>
      <c r="AZ41" s="37">
        <v>0</v>
      </c>
      <c r="BA41" s="33">
        <v>0</v>
      </c>
      <c r="BB41" s="33">
        <v>0</v>
      </c>
      <c r="BC41" s="33">
        <v>0</v>
      </c>
      <c r="BD41" s="33">
        <v>0</v>
      </c>
      <c r="BE41" s="33">
        <v>0</v>
      </c>
      <c r="BF41" s="33">
        <v>0</v>
      </c>
      <c r="BG41" s="36">
        <v>0</v>
      </c>
      <c r="BH41" s="92">
        <f t="shared" si="8"/>
        <v>0</v>
      </c>
      <c r="BI41" s="93">
        <f t="shared" si="9"/>
        <v>0</v>
      </c>
    </row>
    <row r="42" spans="1:61" x14ac:dyDescent="0.25">
      <c r="A42" s="34">
        <v>35</v>
      </c>
      <c r="B42" s="50" t="s">
        <v>73</v>
      </c>
      <c r="C42" s="37">
        <v>0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75">
        <f t="shared" si="10"/>
        <v>0</v>
      </c>
      <c r="L42" s="76">
        <f t="shared" si="11"/>
        <v>0</v>
      </c>
      <c r="M42" s="37">
        <v>0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3">
        <v>0</v>
      </c>
      <c r="T42" s="33">
        <v>0</v>
      </c>
      <c r="U42" s="33">
        <v>0</v>
      </c>
      <c r="V42" s="33">
        <v>0</v>
      </c>
      <c r="W42" s="67">
        <f t="shared" si="12"/>
        <v>0</v>
      </c>
      <c r="X42" s="68">
        <f t="shared" si="13"/>
        <v>0</v>
      </c>
      <c r="Y42" s="37">
        <v>0</v>
      </c>
      <c r="Z42" s="33">
        <v>0</v>
      </c>
      <c r="AA42" s="33">
        <v>0</v>
      </c>
      <c r="AB42" s="33">
        <v>0</v>
      </c>
      <c r="AC42" s="33">
        <v>0</v>
      </c>
      <c r="AD42" s="33">
        <v>0</v>
      </c>
      <c r="AE42" s="33">
        <v>0</v>
      </c>
      <c r="AF42" s="33">
        <v>0</v>
      </c>
      <c r="AG42" s="33">
        <v>0</v>
      </c>
      <c r="AH42" s="33">
        <v>0</v>
      </c>
      <c r="AI42" s="33">
        <v>0</v>
      </c>
      <c r="AJ42" s="36">
        <v>0</v>
      </c>
      <c r="AK42" s="59">
        <f t="shared" si="14"/>
        <v>0</v>
      </c>
      <c r="AL42" s="60">
        <f t="shared" si="15"/>
        <v>0</v>
      </c>
      <c r="AM42" s="37">
        <v>0</v>
      </c>
      <c r="AN42" s="36">
        <v>0</v>
      </c>
      <c r="AO42" s="29"/>
      <c r="AP42" s="37">
        <v>0</v>
      </c>
      <c r="AQ42" s="36">
        <v>0</v>
      </c>
      <c r="AR42" s="37">
        <v>0</v>
      </c>
      <c r="AS42" s="33">
        <v>0</v>
      </c>
      <c r="AT42" s="33">
        <v>0</v>
      </c>
      <c r="AU42" s="33">
        <v>0</v>
      </c>
      <c r="AV42" s="33">
        <v>0</v>
      </c>
      <c r="AW42" s="33">
        <v>0</v>
      </c>
      <c r="AX42" s="84">
        <f t="shared" si="6"/>
        <v>0</v>
      </c>
      <c r="AY42" s="85">
        <f t="shared" si="7"/>
        <v>0</v>
      </c>
      <c r="AZ42" s="37">
        <v>0</v>
      </c>
      <c r="BA42" s="33">
        <v>0</v>
      </c>
      <c r="BB42" s="33">
        <v>0</v>
      </c>
      <c r="BC42" s="33">
        <v>0</v>
      </c>
      <c r="BD42" s="33">
        <v>0</v>
      </c>
      <c r="BE42" s="33">
        <v>0</v>
      </c>
      <c r="BF42" s="33">
        <v>0</v>
      </c>
      <c r="BG42" s="36">
        <v>0</v>
      </c>
      <c r="BH42" s="92">
        <f t="shared" si="8"/>
        <v>0</v>
      </c>
      <c r="BI42" s="93">
        <f t="shared" si="9"/>
        <v>0</v>
      </c>
    </row>
    <row r="43" spans="1:61" x14ac:dyDescent="0.25">
      <c r="A43" s="34">
        <v>36</v>
      </c>
      <c r="B43" s="50" t="s">
        <v>74</v>
      </c>
      <c r="C43" s="37"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75">
        <f t="shared" si="10"/>
        <v>0</v>
      </c>
      <c r="L43" s="76">
        <f t="shared" si="11"/>
        <v>0</v>
      </c>
      <c r="M43" s="37">
        <v>0</v>
      </c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0</v>
      </c>
      <c r="T43" s="33">
        <v>0</v>
      </c>
      <c r="U43" s="33">
        <v>0</v>
      </c>
      <c r="V43" s="33">
        <v>0</v>
      </c>
      <c r="W43" s="67">
        <f t="shared" si="12"/>
        <v>0</v>
      </c>
      <c r="X43" s="68">
        <f t="shared" si="13"/>
        <v>0</v>
      </c>
      <c r="Y43" s="37">
        <v>0</v>
      </c>
      <c r="Z43" s="33">
        <v>0</v>
      </c>
      <c r="AA43" s="33">
        <v>0</v>
      </c>
      <c r="AB43" s="33">
        <v>0</v>
      </c>
      <c r="AC43" s="33">
        <v>0</v>
      </c>
      <c r="AD43" s="33">
        <v>0</v>
      </c>
      <c r="AE43" s="33">
        <v>0</v>
      </c>
      <c r="AF43" s="33">
        <v>0</v>
      </c>
      <c r="AG43" s="33">
        <v>0</v>
      </c>
      <c r="AH43" s="33">
        <v>0</v>
      </c>
      <c r="AI43" s="33">
        <v>0</v>
      </c>
      <c r="AJ43" s="36">
        <v>0</v>
      </c>
      <c r="AK43" s="59">
        <f t="shared" si="14"/>
        <v>0</v>
      </c>
      <c r="AL43" s="60">
        <f t="shared" si="15"/>
        <v>0</v>
      </c>
      <c r="AM43" s="37">
        <v>0</v>
      </c>
      <c r="AN43" s="36">
        <v>0</v>
      </c>
      <c r="AO43" s="29"/>
      <c r="AP43" s="37">
        <v>0</v>
      </c>
      <c r="AQ43" s="36">
        <v>0</v>
      </c>
      <c r="AR43" s="37">
        <v>0</v>
      </c>
      <c r="AS43" s="33">
        <v>0</v>
      </c>
      <c r="AT43" s="33">
        <v>0</v>
      </c>
      <c r="AU43" s="33">
        <v>0</v>
      </c>
      <c r="AV43" s="33">
        <v>0</v>
      </c>
      <c r="AW43" s="33">
        <v>0</v>
      </c>
      <c r="AX43" s="84">
        <f t="shared" si="6"/>
        <v>0</v>
      </c>
      <c r="AY43" s="85">
        <f t="shared" si="7"/>
        <v>0</v>
      </c>
      <c r="AZ43" s="37">
        <v>0</v>
      </c>
      <c r="BA43" s="33">
        <v>0</v>
      </c>
      <c r="BB43" s="33">
        <v>0</v>
      </c>
      <c r="BC43" s="33">
        <v>0</v>
      </c>
      <c r="BD43" s="33">
        <v>0</v>
      </c>
      <c r="BE43" s="33">
        <v>0</v>
      </c>
      <c r="BF43" s="33">
        <v>0</v>
      </c>
      <c r="BG43" s="36">
        <v>0</v>
      </c>
      <c r="BH43" s="92">
        <f t="shared" si="8"/>
        <v>0</v>
      </c>
      <c r="BI43" s="93">
        <f t="shared" si="9"/>
        <v>0</v>
      </c>
    </row>
    <row r="44" spans="1:61" x14ac:dyDescent="0.25">
      <c r="A44" s="34">
        <v>37</v>
      </c>
      <c r="B44" s="50" t="s">
        <v>75</v>
      </c>
      <c r="C44" s="37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75">
        <f t="shared" si="10"/>
        <v>0</v>
      </c>
      <c r="L44" s="76">
        <f t="shared" si="11"/>
        <v>0</v>
      </c>
      <c r="M44" s="37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0</v>
      </c>
      <c r="W44" s="67">
        <f t="shared" si="12"/>
        <v>0</v>
      </c>
      <c r="X44" s="68">
        <f t="shared" si="13"/>
        <v>0</v>
      </c>
      <c r="Y44" s="37">
        <v>0</v>
      </c>
      <c r="Z44" s="33">
        <v>0</v>
      </c>
      <c r="AA44" s="33">
        <v>0</v>
      </c>
      <c r="AB44" s="33">
        <v>0</v>
      </c>
      <c r="AC44" s="33">
        <v>0</v>
      </c>
      <c r="AD44" s="33">
        <v>0</v>
      </c>
      <c r="AE44" s="33">
        <v>0</v>
      </c>
      <c r="AF44" s="33">
        <v>0</v>
      </c>
      <c r="AG44" s="33">
        <v>0</v>
      </c>
      <c r="AH44" s="33">
        <v>0</v>
      </c>
      <c r="AI44" s="33">
        <v>0</v>
      </c>
      <c r="AJ44" s="36">
        <v>0</v>
      </c>
      <c r="AK44" s="59">
        <f t="shared" si="14"/>
        <v>0</v>
      </c>
      <c r="AL44" s="60">
        <f t="shared" si="15"/>
        <v>0</v>
      </c>
      <c r="AM44" s="37">
        <v>0</v>
      </c>
      <c r="AN44" s="36">
        <v>0</v>
      </c>
      <c r="AO44" s="29"/>
      <c r="AP44" s="37">
        <v>0</v>
      </c>
      <c r="AQ44" s="36">
        <v>0</v>
      </c>
      <c r="AR44" s="37">
        <v>0</v>
      </c>
      <c r="AS44" s="33">
        <v>0</v>
      </c>
      <c r="AT44" s="33">
        <v>0</v>
      </c>
      <c r="AU44" s="33">
        <v>0</v>
      </c>
      <c r="AV44" s="33">
        <v>0</v>
      </c>
      <c r="AW44" s="33">
        <v>0</v>
      </c>
      <c r="AX44" s="84">
        <f t="shared" si="6"/>
        <v>0</v>
      </c>
      <c r="AY44" s="85">
        <f t="shared" si="7"/>
        <v>0</v>
      </c>
      <c r="AZ44" s="37">
        <v>0</v>
      </c>
      <c r="BA44" s="33">
        <v>0</v>
      </c>
      <c r="BB44" s="33">
        <v>0</v>
      </c>
      <c r="BC44" s="33">
        <v>0</v>
      </c>
      <c r="BD44" s="33">
        <v>0</v>
      </c>
      <c r="BE44" s="33">
        <v>0</v>
      </c>
      <c r="BF44" s="33">
        <v>0</v>
      </c>
      <c r="BG44" s="36">
        <v>0</v>
      </c>
      <c r="BH44" s="92">
        <f t="shared" si="8"/>
        <v>0</v>
      </c>
      <c r="BI44" s="93">
        <f t="shared" si="9"/>
        <v>0</v>
      </c>
    </row>
    <row r="45" spans="1:61" x14ac:dyDescent="0.25">
      <c r="A45" s="34">
        <v>38</v>
      </c>
      <c r="B45" s="50" t="s">
        <v>76</v>
      </c>
      <c r="C45" s="37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75">
        <f t="shared" si="10"/>
        <v>0</v>
      </c>
      <c r="L45" s="76">
        <f t="shared" si="11"/>
        <v>0</v>
      </c>
      <c r="M45" s="37">
        <v>0</v>
      </c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67">
        <f t="shared" si="12"/>
        <v>0</v>
      </c>
      <c r="X45" s="68">
        <f t="shared" si="13"/>
        <v>0</v>
      </c>
      <c r="Y45" s="37">
        <v>0</v>
      </c>
      <c r="Z45" s="33">
        <v>0</v>
      </c>
      <c r="AA45" s="33">
        <v>0</v>
      </c>
      <c r="AB45" s="33">
        <v>0</v>
      </c>
      <c r="AC45" s="33">
        <v>0</v>
      </c>
      <c r="AD45" s="33">
        <v>0</v>
      </c>
      <c r="AE45" s="33">
        <v>0</v>
      </c>
      <c r="AF45" s="33">
        <v>0</v>
      </c>
      <c r="AG45" s="33">
        <v>0</v>
      </c>
      <c r="AH45" s="33">
        <v>0</v>
      </c>
      <c r="AI45" s="33">
        <v>0</v>
      </c>
      <c r="AJ45" s="36">
        <v>0</v>
      </c>
      <c r="AK45" s="59">
        <f t="shared" si="14"/>
        <v>0</v>
      </c>
      <c r="AL45" s="60">
        <f t="shared" si="15"/>
        <v>0</v>
      </c>
      <c r="AM45" s="37">
        <v>0</v>
      </c>
      <c r="AN45" s="36">
        <v>0</v>
      </c>
      <c r="AO45" s="29"/>
      <c r="AP45" s="37">
        <v>0</v>
      </c>
      <c r="AQ45" s="36">
        <v>0</v>
      </c>
      <c r="AR45" s="37">
        <v>0</v>
      </c>
      <c r="AS45" s="33">
        <v>0</v>
      </c>
      <c r="AT45" s="33">
        <v>0</v>
      </c>
      <c r="AU45" s="33">
        <v>0</v>
      </c>
      <c r="AV45" s="33">
        <v>0</v>
      </c>
      <c r="AW45" s="33">
        <v>0</v>
      </c>
      <c r="AX45" s="84">
        <f t="shared" si="6"/>
        <v>0</v>
      </c>
      <c r="AY45" s="85">
        <f t="shared" si="7"/>
        <v>0</v>
      </c>
      <c r="AZ45" s="37">
        <v>0</v>
      </c>
      <c r="BA45" s="33">
        <v>0</v>
      </c>
      <c r="BB45" s="33">
        <v>0</v>
      </c>
      <c r="BC45" s="33">
        <v>0</v>
      </c>
      <c r="BD45" s="33">
        <v>0</v>
      </c>
      <c r="BE45" s="33">
        <v>0</v>
      </c>
      <c r="BF45" s="33">
        <v>0</v>
      </c>
      <c r="BG45" s="36">
        <v>0</v>
      </c>
      <c r="BH45" s="92">
        <f t="shared" si="8"/>
        <v>0</v>
      </c>
      <c r="BI45" s="93">
        <f t="shared" si="9"/>
        <v>0</v>
      </c>
    </row>
    <row r="46" spans="1:61" x14ac:dyDescent="0.25">
      <c r="A46" s="34">
        <v>39</v>
      </c>
      <c r="B46" s="50" t="s">
        <v>77</v>
      </c>
      <c r="C46" s="37">
        <v>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75">
        <f t="shared" si="10"/>
        <v>0</v>
      </c>
      <c r="L46" s="76">
        <f t="shared" si="11"/>
        <v>0</v>
      </c>
      <c r="M46" s="37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33">
        <v>0</v>
      </c>
      <c r="T46" s="33">
        <v>0</v>
      </c>
      <c r="U46" s="33">
        <v>0</v>
      </c>
      <c r="V46" s="33">
        <v>0</v>
      </c>
      <c r="W46" s="67">
        <f t="shared" si="12"/>
        <v>0</v>
      </c>
      <c r="X46" s="68">
        <f t="shared" si="13"/>
        <v>0</v>
      </c>
      <c r="Y46" s="37">
        <v>0</v>
      </c>
      <c r="Z46" s="33">
        <v>0</v>
      </c>
      <c r="AA46" s="33">
        <v>0</v>
      </c>
      <c r="AB46" s="33">
        <v>0</v>
      </c>
      <c r="AC46" s="33">
        <v>0</v>
      </c>
      <c r="AD46" s="33">
        <v>0</v>
      </c>
      <c r="AE46" s="33">
        <v>0</v>
      </c>
      <c r="AF46" s="33">
        <v>0</v>
      </c>
      <c r="AG46" s="33">
        <v>0</v>
      </c>
      <c r="AH46" s="33">
        <v>0</v>
      </c>
      <c r="AI46" s="33">
        <v>0</v>
      </c>
      <c r="AJ46" s="36">
        <v>0</v>
      </c>
      <c r="AK46" s="59">
        <f t="shared" si="14"/>
        <v>0</v>
      </c>
      <c r="AL46" s="60">
        <f t="shared" si="15"/>
        <v>0</v>
      </c>
      <c r="AM46" s="37">
        <v>0</v>
      </c>
      <c r="AN46" s="36">
        <v>0</v>
      </c>
      <c r="AO46" s="29"/>
      <c r="AP46" s="37">
        <v>0</v>
      </c>
      <c r="AQ46" s="36">
        <v>0</v>
      </c>
      <c r="AR46" s="37">
        <v>0</v>
      </c>
      <c r="AS46" s="33">
        <v>0</v>
      </c>
      <c r="AT46" s="33">
        <v>0</v>
      </c>
      <c r="AU46" s="33">
        <v>0</v>
      </c>
      <c r="AV46" s="33">
        <v>0</v>
      </c>
      <c r="AW46" s="33">
        <v>0</v>
      </c>
      <c r="AX46" s="84">
        <f t="shared" si="6"/>
        <v>0</v>
      </c>
      <c r="AY46" s="85">
        <f t="shared" si="7"/>
        <v>0</v>
      </c>
      <c r="AZ46" s="37">
        <v>0</v>
      </c>
      <c r="BA46" s="33">
        <v>0</v>
      </c>
      <c r="BB46" s="33">
        <v>0</v>
      </c>
      <c r="BC46" s="33">
        <v>0</v>
      </c>
      <c r="BD46" s="33">
        <v>0</v>
      </c>
      <c r="BE46" s="33">
        <v>0</v>
      </c>
      <c r="BF46" s="33">
        <v>0</v>
      </c>
      <c r="BG46" s="36">
        <v>0</v>
      </c>
      <c r="BH46" s="92">
        <f t="shared" si="8"/>
        <v>0</v>
      </c>
      <c r="BI46" s="93">
        <f t="shared" si="9"/>
        <v>0</v>
      </c>
    </row>
    <row r="47" spans="1:61" x14ac:dyDescent="0.25">
      <c r="A47" s="34">
        <v>40</v>
      </c>
      <c r="B47" s="50" t="s">
        <v>78</v>
      </c>
      <c r="C47" s="37">
        <v>0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75">
        <f t="shared" si="10"/>
        <v>0</v>
      </c>
      <c r="L47" s="76">
        <f t="shared" si="11"/>
        <v>0</v>
      </c>
      <c r="M47" s="37">
        <v>0</v>
      </c>
      <c r="N47" s="33">
        <v>0</v>
      </c>
      <c r="O47" s="33">
        <v>0</v>
      </c>
      <c r="P47" s="33">
        <v>0</v>
      </c>
      <c r="Q47" s="33">
        <v>0</v>
      </c>
      <c r="R47" s="33">
        <v>0</v>
      </c>
      <c r="S47" s="33">
        <v>0</v>
      </c>
      <c r="T47" s="33">
        <v>0</v>
      </c>
      <c r="U47" s="33">
        <v>0</v>
      </c>
      <c r="V47" s="33">
        <v>0</v>
      </c>
      <c r="W47" s="67">
        <f t="shared" si="12"/>
        <v>0</v>
      </c>
      <c r="X47" s="68">
        <f t="shared" si="13"/>
        <v>0</v>
      </c>
      <c r="Y47" s="37">
        <v>0</v>
      </c>
      <c r="Z47" s="33">
        <v>0</v>
      </c>
      <c r="AA47" s="33">
        <v>0</v>
      </c>
      <c r="AB47" s="33">
        <v>0</v>
      </c>
      <c r="AC47" s="33">
        <v>0</v>
      </c>
      <c r="AD47" s="33">
        <v>0</v>
      </c>
      <c r="AE47" s="33">
        <v>0</v>
      </c>
      <c r="AF47" s="33">
        <v>0</v>
      </c>
      <c r="AG47" s="33">
        <v>0</v>
      </c>
      <c r="AH47" s="33">
        <v>0</v>
      </c>
      <c r="AI47" s="33">
        <v>0</v>
      </c>
      <c r="AJ47" s="36">
        <v>0</v>
      </c>
      <c r="AK47" s="59">
        <f t="shared" si="14"/>
        <v>0</v>
      </c>
      <c r="AL47" s="60">
        <f t="shared" si="15"/>
        <v>0</v>
      </c>
      <c r="AM47" s="37">
        <v>0</v>
      </c>
      <c r="AN47" s="36">
        <v>0</v>
      </c>
      <c r="AO47" s="29"/>
      <c r="AP47" s="37">
        <v>0</v>
      </c>
      <c r="AQ47" s="36">
        <v>0</v>
      </c>
      <c r="AR47" s="37">
        <v>0</v>
      </c>
      <c r="AS47" s="33">
        <v>0</v>
      </c>
      <c r="AT47" s="33">
        <v>0</v>
      </c>
      <c r="AU47" s="33">
        <v>0</v>
      </c>
      <c r="AV47" s="33">
        <v>0</v>
      </c>
      <c r="AW47" s="33">
        <v>0</v>
      </c>
      <c r="AX47" s="84">
        <f t="shared" si="6"/>
        <v>0</v>
      </c>
      <c r="AY47" s="85">
        <f t="shared" si="7"/>
        <v>0</v>
      </c>
      <c r="AZ47" s="37">
        <v>0</v>
      </c>
      <c r="BA47" s="33">
        <v>0</v>
      </c>
      <c r="BB47" s="33">
        <v>0</v>
      </c>
      <c r="BC47" s="33">
        <v>0</v>
      </c>
      <c r="BD47" s="33">
        <v>0</v>
      </c>
      <c r="BE47" s="33">
        <v>0</v>
      </c>
      <c r="BF47" s="33">
        <v>0</v>
      </c>
      <c r="BG47" s="36">
        <v>0</v>
      </c>
      <c r="BH47" s="92">
        <f t="shared" si="8"/>
        <v>0</v>
      </c>
      <c r="BI47" s="93">
        <f t="shared" si="9"/>
        <v>0</v>
      </c>
    </row>
    <row r="48" spans="1:61" x14ac:dyDescent="0.25">
      <c r="A48" s="34">
        <v>41</v>
      </c>
      <c r="B48" s="50" t="s">
        <v>79</v>
      </c>
      <c r="C48" s="37"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75">
        <f t="shared" si="10"/>
        <v>0</v>
      </c>
      <c r="L48" s="76">
        <f t="shared" si="11"/>
        <v>0</v>
      </c>
      <c r="M48" s="37">
        <v>0</v>
      </c>
      <c r="N48" s="33">
        <v>0</v>
      </c>
      <c r="O48" s="33">
        <v>0</v>
      </c>
      <c r="P48" s="33">
        <v>0</v>
      </c>
      <c r="Q48" s="33">
        <v>0</v>
      </c>
      <c r="R48" s="33">
        <v>0</v>
      </c>
      <c r="S48" s="33">
        <v>0</v>
      </c>
      <c r="T48" s="33">
        <v>0</v>
      </c>
      <c r="U48" s="33">
        <v>0</v>
      </c>
      <c r="V48" s="33">
        <v>0</v>
      </c>
      <c r="W48" s="67">
        <f t="shared" si="12"/>
        <v>0</v>
      </c>
      <c r="X48" s="68">
        <f t="shared" si="13"/>
        <v>0</v>
      </c>
      <c r="Y48" s="37">
        <v>0</v>
      </c>
      <c r="Z48" s="33">
        <v>0</v>
      </c>
      <c r="AA48" s="33">
        <v>0</v>
      </c>
      <c r="AB48" s="33">
        <v>0</v>
      </c>
      <c r="AC48" s="33">
        <v>0</v>
      </c>
      <c r="AD48" s="33">
        <v>0</v>
      </c>
      <c r="AE48" s="33">
        <v>0</v>
      </c>
      <c r="AF48" s="33">
        <v>0</v>
      </c>
      <c r="AG48" s="33">
        <v>0</v>
      </c>
      <c r="AH48" s="33">
        <v>0</v>
      </c>
      <c r="AI48" s="33">
        <v>0</v>
      </c>
      <c r="AJ48" s="36">
        <v>0</v>
      </c>
      <c r="AK48" s="59">
        <f t="shared" si="14"/>
        <v>0</v>
      </c>
      <c r="AL48" s="60">
        <f t="shared" si="15"/>
        <v>0</v>
      </c>
      <c r="AM48" s="37">
        <v>0</v>
      </c>
      <c r="AN48" s="36">
        <v>0</v>
      </c>
      <c r="AO48" s="29"/>
      <c r="AP48" s="37">
        <v>0</v>
      </c>
      <c r="AQ48" s="36">
        <v>0</v>
      </c>
      <c r="AR48" s="37">
        <v>0</v>
      </c>
      <c r="AS48" s="33">
        <v>0</v>
      </c>
      <c r="AT48" s="33">
        <v>0</v>
      </c>
      <c r="AU48" s="33">
        <v>0</v>
      </c>
      <c r="AV48" s="33">
        <v>0</v>
      </c>
      <c r="AW48" s="33">
        <v>0</v>
      </c>
      <c r="AX48" s="84">
        <f t="shared" si="6"/>
        <v>0</v>
      </c>
      <c r="AY48" s="85">
        <f t="shared" si="7"/>
        <v>0</v>
      </c>
      <c r="AZ48" s="37">
        <v>0</v>
      </c>
      <c r="BA48" s="33">
        <v>0</v>
      </c>
      <c r="BB48" s="33">
        <v>0</v>
      </c>
      <c r="BC48" s="33">
        <v>0</v>
      </c>
      <c r="BD48" s="33">
        <v>0</v>
      </c>
      <c r="BE48" s="33">
        <v>0</v>
      </c>
      <c r="BF48" s="33">
        <v>0</v>
      </c>
      <c r="BG48" s="36">
        <v>0</v>
      </c>
      <c r="BH48" s="92">
        <f t="shared" si="8"/>
        <v>0</v>
      </c>
      <c r="BI48" s="93">
        <f t="shared" si="9"/>
        <v>0</v>
      </c>
    </row>
    <row r="49" spans="1:61" x14ac:dyDescent="0.25">
      <c r="A49" s="34">
        <v>42</v>
      </c>
      <c r="B49" s="50" t="s">
        <v>80</v>
      </c>
      <c r="C49" s="37">
        <v>0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75">
        <f t="shared" si="10"/>
        <v>0</v>
      </c>
      <c r="L49" s="76">
        <f t="shared" si="11"/>
        <v>0</v>
      </c>
      <c r="M49" s="37">
        <v>0</v>
      </c>
      <c r="N49" s="33">
        <v>0</v>
      </c>
      <c r="O49" s="33">
        <v>0</v>
      </c>
      <c r="P49" s="33">
        <v>0</v>
      </c>
      <c r="Q49" s="33">
        <v>0</v>
      </c>
      <c r="R49" s="33">
        <v>0</v>
      </c>
      <c r="S49" s="33">
        <v>0</v>
      </c>
      <c r="T49" s="33">
        <v>0</v>
      </c>
      <c r="U49" s="33">
        <v>0</v>
      </c>
      <c r="V49" s="33">
        <v>0</v>
      </c>
      <c r="W49" s="67">
        <f t="shared" si="12"/>
        <v>0</v>
      </c>
      <c r="X49" s="68">
        <f t="shared" si="13"/>
        <v>0</v>
      </c>
      <c r="Y49" s="37">
        <v>0</v>
      </c>
      <c r="Z49" s="33">
        <v>0</v>
      </c>
      <c r="AA49" s="33">
        <v>0</v>
      </c>
      <c r="AB49" s="33">
        <v>0</v>
      </c>
      <c r="AC49" s="33">
        <v>0</v>
      </c>
      <c r="AD49" s="33">
        <v>0</v>
      </c>
      <c r="AE49" s="33">
        <v>0</v>
      </c>
      <c r="AF49" s="33">
        <v>0</v>
      </c>
      <c r="AG49" s="33">
        <v>0</v>
      </c>
      <c r="AH49" s="33">
        <v>0</v>
      </c>
      <c r="AI49" s="33">
        <v>0</v>
      </c>
      <c r="AJ49" s="36">
        <v>0</v>
      </c>
      <c r="AK49" s="59">
        <f t="shared" si="14"/>
        <v>0</v>
      </c>
      <c r="AL49" s="60">
        <f t="shared" si="15"/>
        <v>0</v>
      </c>
      <c r="AM49" s="37">
        <v>0</v>
      </c>
      <c r="AN49" s="36">
        <v>0</v>
      </c>
      <c r="AO49" s="29"/>
      <c r="AP49" s="37">
        <v>0</v>
      </c>
      <c r="AQ49" s="36">
        <v>0</v>
      </c>
      <c r="AR49" s="37">
        <v>0</v>
      </c>
      <c r="AS49" s="33">
        <v>0</v>
      </c>
      <c r="AT49" s="33">
        <v>0</v>
      </c>
      <c r="AU49" s="33">
        <v>0</v>
      </c>
      <c r="AV49" s="33">
        <v>0</v>
      </c>
      <c r="AW49" s="33">
        <v>0</v>
      </c>
      <c r="AX49" s="84">
        <f t="shared" si="6"/>
        <v>0</v>
      </c>
      <c r="AY49" s="85">
        <f t="shared" si="7"/>
        <v>0</v>
      </c>
      <c r="AZ49" s="37">
        <v>0</v>
      </c>
      <c r="BA49" s="33">
        <v>0</v>
      </c>
      <c r="BB49" s="33">
        <v>0</v>
      </c>
      <c r="BC49" s="33">
        <v>0</v>
      </c>
      <c r="BD49" s="33">
        <v>0</v>
      </c>
      <c r="BE49" s="33">
        <v>0</v>
      </c>
      <c r="BF49" s="33">
        <v>0</v>
      </c>
      <c r="BG49" s="36">
        <v>0</v>
      </c>
      <c r="BH49" s="92">
        <f t="shared" si="8"/>
        <v>0</v>
      </c>
      <c r="BI49" s="93">
        <f t="shared" si="9"/>
        <v>0</v>
      </c>
    </row>
    <row r="50" spans="1:61" x14ac:dyDescent="0.25">
      <c r="A50" s="34">
        <v>43</v>
      </c>
      <c r="B50" s="50" t="s">
        <v>81</v>
      </c>
      <c r="C50" s="37">
        <v>0</v>
      </c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75">
        <f t="shared" ref="K50:K59" si="16">C50+E50+G50+I50</f>
        <v>0</v>
      </c>
      <c r="L50" s="76">
        <f t="shared" ref="L50:L59" si="17">D50+F50+H50+J50</f>
        <v>0</v>
      </c>
      <c r="M50" s="37">
        <v>0</v>
      </c>
      <c r="N50" s="33">
        <v>0</v>
      </c>
      <c r="O50" s="33">
        <v>0</v>
      </c>
      <c r="P50" s="33">
        <v>0</v>
      </c>
      <c r="Q50" s="33">
        <v>0</v>
      </c>
      <c r="R50" s="33">
        <v>0</v>
      </c>
      <c r="S50" s="33">
        <v>0</v>
      </c>
      <c r="T50" s="33">
        <v>0</v>
      </c>
      <c r="U50" s="33">
        <v>0</v>
      </c>
      <c r="V50" s="33">
        <v>0</v>
      </c>
      <c r="W50" s="67">
        <f t="shared" ref="W50:W59" si="18">M50+O50+Q50+S50+U50</f>
        <v>0</v>
      </c>
      <c r="X50" s="68">
        <f t="shared" ref="X50:X59" si="19">N50+P50+R50+T50+V50</f>
        <v>0</v>
      </c>
      <c r="Y50" s="37">
        <v>0</v>
      </c>
      <c r="Z50" s="33">
        <v>0</v>
      </c>
      <c r="AA50" s="33">
        <v>0</v>
      </c>
      <c r="AB50" s="33">
        <v>0</v>
      </c>
      <c r="AC50" s="33">
        <v>0</v>
      </c>
      <c r="AD50" s="33">
        <v>0</v>
      </c>
      <c r="AE50" s="33">
        <v>0</v>
      </c>
      <c r="AF50" s="33">
        <v>0</v>
      </c>
      <c r="AG50" s="33">
        <v>0</v>
      </c>
      <c r="AH50" s="33">
        <v>0</v>
      </c>
      <c r="AI50" s="33">
        <v>0</v>
      </c>
      <c r="AJ50" s="36">
        <v>0</v>
      </c>
      <c r="AK50" s="59">
        <f t="shared" ref="AK50:AK59" si="20">K50+W50+Y50+AA50+AC50+AE50+AG50+AI50</f>
        <v>0</v>
      </c>
      <c r="AL50" s="60">
        <f t="shared" ref="AL50:AL59" si="21">L50+X50+Z50+AB50+AD50+AF50+AH50+AJ50</f>
        <v>0</v>
      </c>
      <c r="AM50" s="37">
        <v>0</v>
      </c>
      <c r="AN50" s="36">
        <v>0</v>
      </c>
      <c r="AO50" s="29"/>
      <c r="AP50" s="37">
        <v>0</v>
      </c>
      <c r="AQ50" s="36">
        <v>0</v>
      </c>
      <c r="AR50" s="37">
        <v>0</v>
      </c>
      <c r="AS50" s="33">
        <v>0</v>
      </c>
      <c r="AT50" s="33">
        <v>0</v>
      </c>
      <c r="AU50" s="33">
        <v>0</v>
      </c>
      <c r="AV50" s="33">
        <v>0</v>
      </c>
      <c r="AW50" s="33">
        <v>0</v>
      </c>
      <c r="AX50" s="84">
        <f t="shared" ref="AX50:AX59" si="22">AR50+AT50+AV50</f>
        <v>0</v>
      </c>
      <c r="AY50" s="85">
        <f t="shared" ref="AY50:AY59" si="23">AS50+AU50+AW50</f>
        <v>0</v>
      </c>
      <c r="AZ50" s="37">
        <v>0</v>
      </c>
      <c r="BA50" s="33">
        <v>0</v>
      </c>
      <c r="BB50" s="33">
        <v>0</v>
      </c>
      <c r="BC50" s="33">
        <v>0</v>
      </c>
      <c r="BD50" s="33">
        <v>0</v>
      </c>
      <c r="BE50" s="33">
        <v>0</v>
      </c>
      <c r="BF50" s="33">
        <v>0</v>
      </c>
      <c r="BG50" s="36">
        <v>0</v>
      </c>
      <c r="BH50" s="92">
        <f t="shared" ref="BH50:BH59" si="24">AP50+AX50+AZ50+BB50+BD50+BF50</f>
        <v>0</v>
      </c>
      <c r="BI50" s="93">
        <f t="shared" ref="BI50:BI59" si="25">AQ50+AY50+BA50+BC50+BE50+BG50</f>
        <v>0</v>
      </c>
    </row>
    <row r="51" spans="1:61" x14ac:dyDescent="0.25">
      <c r="A51" s="34">
        <v>44</v>
      </c>
      <c r="B51" s="50" t="s">
        <v>82</v>
      </c>
      <c r="C51" s="37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75">
        <f t="shared" si="16"/>
        <v>0</v>
      </c>
      <c r="L51" s="76">
        <f t="shared" si="17"/>
        <v>0</v>
      </c>
      <c r="M51" s="37">
        <v>0</v>
      </c>
      <c r="N51" s="33">
        <v>0</v>
      </c>
      <c r="O51" s="33">
        <v>0</v>
      </c>
      <c r="P51" s="33">
        <v>0</v>
      </c>
      <c r="Q51" s="33">
        <v>0</v>
      </c>
      <c r="R51" s="33">
        <v>0</v>
      </c>
      <c r="S51" s="33">
        <v>0</v>
      </c>
      <c r="T51" s="33">
        <v>0</v>
      </c>
      <c r="U51" s="33">
        <v>0</v>
      </c>
      <c r="V51" s="33">
        <v>0</v>
      </c>
      <c r="W51" s="67">
        <f t="shared" si="18"/>
        <v>0</v>
      </c>
      <c r="X51" s="68">
        <f t="shared" si="19"/>
        <v>0</v>
      </c>
      <c r="Y51" s="37">
        <v>0</v>
      </c>
      <c r="Z51" s="33">
        <v>0</v>
      </c>
      <c r="AA51" s="33">
        <v>0</v>
      </c>
      <c r="AB51" s="33">
        <v>0</v>
      </c>
      <c r="AC51" s="33">
        <v>0</v>
      </c>
      <c r="AD51" s="33">
        <v>0</v>
      </c>
      <c r="AE51" s="33">
        <v>0</v>
      </c>
      <c r="AF51" s="33">
        <v>0</v>
      </c>
      <c r="AG51" s="33">
        <v>0</v>
      </c>
      <c r="AH51" s="33">
        <v>0</v>
      </c>
      <c r="AI51" s="33">
        <v>0</v>
      </c>
      <c r="AJ51" s="36">
        <v>0</v>
      </c>
      <c r="AK51" s="59">
        <f t="shared" si="20"/>
        <v>0</v>
      </c>
      <c r="AL51" s="60">
        <f t="shared" si="21"/>
        <v>0</v>
      </c>
      <c r="AM51" s="37">
        <v>0</v>
      </c>
      <c r="AN51" s="36">
        <v>0</v>
      </c>
      <c r="AO51" s="29"/>
      <c r="AP51" s="37">
        <v>0</v>
      </c>
      <c r="AQ51" s="36">
        <v>0</v>
      </c>
      <c r="AR51" s="37">
        <v>0</v>
      </c>
      <c r="AS51" s="33">
        <v>0</v>
      </c>
      <c r="AT51" s="33">
        <v>0</v>
      </c>
      <c r="AU51" s="33">
        <v>0</v>
      </c>
      <c r="AV51" s="33">
        <v>0</v>
      </c>
      <c r="AW51" s="33">
        <v>0</v>
      </c>
      <c r="AX51" s="84">
        <f t="shared" si="22"/>
        <v>0</v>
      </c>
      <c r="AY51" s="85">
        <f t="shared" si="23"/>
        <v>0</v>
      </c>
      <c r="AZ51" s="37">
        <v>0</v>
      </c>
      <c r="BA51" s="33">
        <v>0</v>
      </c>
      <c r="BB51" s="33">
        <v>0</v>
      </c>
      <c r="BC51" s="33">
        <v>0</v>
      </c>
      <c r="BD51" s="33">
        <v>0</v>
      </c>
      <c r="BE51" s="33">
        <v>0</v>
      </c>
      <c r="BF51" s="33">
        <v>0</v>
      </c>
      <c r="BG51" s="36">
        <v>0</v>
      </c>
      <c r="BH51" s="92">
        <f t="shared" si="24"/>
        <v>0</v>
      </c>
      <c r="BI51" s="93">
        <f t="shared" si="25"/>
        <v>0</v>
      </c>
    </row>
    <row r="52" spans="1:61" x14ac:dyDescent="0.25">
      <c r="A52" s="34">
        <v>45</v>
      </c>
      <c r="B52" s="50" t="s">
        <v>83</v>
      </c>
      <c r="C52" s="37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75">
        <f t="shared" si="16"/>
        <v>0</v>
      </c>
      <c r="L52" s="76">
        <f t="shared" si="17"/>
        <v>0</v>
      </c>
      <c r="M52" s="37">
        <v>0</v>
      </c>
      <c r="N52" s="33">
        <v>0</v>
      </c>
      <c r="O52" s="33">
        <v>0</v>
      </c>
      <c r="P52" s="33">
        <v>0</v>
      </c>
      <c r="Q52" s="33">
        <v>0</v>
      </c>
      <c r="R52" s="33">
        <v>0</v>
      </c>
      <c r="S52" s="33">
        <v>0</v>
      </c>
      <c r="T52" s="33">
        <v>0</v>
      </c>
      <c r="U52" s="33">
        <v>0</v>
      </c>
      <c r="V52" s="33">
        <v>0</v>
      </c>
      <c r="W52" s="67">
        <f t="shared" si="18"/>
        <v>0</v>
      </c>
      <c r="X52" s="68">
        <f t="shared" si="19"/>
        <v>0</v>
      </c>
      <c r="Y52" s="37">
        <v>0</v>
      </c>
      <c r="Z52" s="33">
        <v>0</v>
      </c>
      <c r="AA52" s="33">
        <v>0</v>
      </c>
      <c r="AB52" s="33">
        <v>0</v>
      </c>
      <c r="AC52" s="33">
        <v>0</v>
      </c>
      <c r="AD52" s="33">
        <v>0</v>
      </c>
      <c r="AE52" s="33">
        <v>0</v>
      </c>
      <c r="AF52" s="33">
        <v>0</v>
      </c>
      <c r="AG52" s="33">
        <v>0</v>
      </c>
      <c r="AH52" s="33">
        <v>0</v>
      </c>
      <c r="AI52" s="33">
        <v>0</v>
      </c>
      <c r="AJ52" s="36">
        <v>0</v>
      </c>
      <c r="AK52" s="59">
        <f t="shared" si="20"/>
        <v>0</v>
      </c>
      <c r="AL52" s="60">
        <f t="shared" si="21"/>
        <v>0</v>
      </c>
      <c r="AM52" s="37">
        <v>0</v>
      </c>
      <c r="AN52" s="36">
        <v>0</v>
      </c>
      <c r="AO52" s="29"/>
      <c r="AP52" s="37">
        <v>0</v>
      </c>
      <c r="AQ52" s="36">
        <v>0</v>
      </c>
      <c r="AR52" s="37">
        <v>0</v>
      </c>
      <c r="AS52" s="33">
        <v>0</v>
      </c>
      <c r="AT52" s="33">
        <v>0</v>
      </c>
      <c r="AU52" s="33">
        <v>0</v>
      </c>
      <c r="AV52" s="33">
        <v>0</v>
      </c>
      <c r="AW52" s="33">
        <v>0</v>
      </c>
      <c r="AX52" s="84">
        <f t="shared" si="22"/>
        <v>0</v>
      </c>
      <c r="AY52" s="85">
        <f t="shared" si="23"/>
        <v>0</v>
      </c>
      <c r="AZ52" s="37">
        <v>0</v>
      </c>
      <c r="BA52" s="33">
        <v>0</v>
      </c>
      <c r="BB52" s="33">
        <v>0</v>
      </c>
      <c r="BC52" s="33">
        <v>0</v>
      </c>
      <c r="BD52" s="33">
        <v>0</v>
      </c>
      <c r="BE52" s="33">
        <v>0</v>
      </c>
      <c r="BF52" s="33">
        <v>0</v>
      </c>
      <c r="BG52" s="36">
        <v>0</v>
      </c>
      <c r="BH52" s="92">
        <f t="shared" si="24"/>
        <v>0</v>
      </c>
      <c r="BI52" s="93">
        <f t="shared" si="25"/>
        <v>0</v>
      </c>
    </row>
    <row r="53" spans="1:61" x14ac:dyDescent="0.25">
      <c r="A53" s="34">
        <v>46</v>
      </c>
      <c r="B53" s="50" t="s">
        <v>84</v>
      </c>
      <c r="C53" s="37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75">
        <f t="shared" si="16"/>
        <v>0</v>
      </c>
      <c r="L53" s="76">
        <f t="shared" si="17"/>
        <v>0</v>
      </c>
      <c r="M53" s="37">
        <v>0</v>
      </c>
      <c r="N53" s="33">
        <v>0</v>
      </c>
      <c r="O53" s="33">
        <v>0</v>
      </c>
      <c r="P53" s="33">
        <v>0</v>
      </c>
      <c r="Q53" s="33">
        <v>0</v>
      </c>
      <c r="R53" s="33">
        <v>0</v>
      </c>
      <c r="S53" s="33">
        <v>0</v>
      </c>
      <c r="T53" s="33">
        <v>0</v>
      </c>
      <c r="U53" s="33">
        <v>0</v>
      </c>
      <c r="V53" s="33">
        <v>0</v>
      </c>
      <c r="W53" s="67">
        <f t="shared" si="18"/>
        <v>0</v>
      </c>
      <c r="X53" s="68">
        <f t="shared" si="19"/>
        <v>0</v>
      </c>
      <c r="Y53" s="37">
        <v>0</v>
      </c>
      <c r="Z53" s="33">
        <v>0</v>
      </c>
      <c r="AA53" s="33">
        <v>0</v>
      </c>
      <c r="AB53" s="33">
        <v>0</v>
      </c>
      <c r="AC53" s="33">
        <v>0</v>
      </c>
      <c r="AD53" s="33">
        <v>0</v>
      </c>
      <c r="AE53" s="33">
        <v>0</v>
      </c>
      <c r="AF53" s="33">
        <v>0</v>
      </c>
      <c r="AG53" s="33">
        <v>0</v>
      </c>
      <c r="AH53" s="33">
        <v>0</v>
      </c>
      <c r="AI53" s="33">
        <v>0</v>
      </c>
      <c r="AJ53" s="36">
        <v>0</v>
      </c>
      <c r="AK53" s="59">
        <f t="shared" si="20"/>
        <v>0</v>
      </c>
      <c r="AL53" s="60">
        <f t="shared" si="21"/>
        <v>0</v>
      </c>
      <c r="AM53" s="37">
        <v>0</v>
      </c>
      <c r="AN53" s="36">
        <v>0</v>
      </c>
      <c r="AO53" s="29"/>
      <c r="AP53" s="37">
        <v>0</v>
      </c>
      <c r="AQ53" s="36">
        <v>0</v>
      </c>
      <c r="AR53" s="37">
        <v>0</v>
      </c>
      <c r="AS53" s="33">
        <v>0</v>
      </c>
      <c r="AT53" s="33">
        <v>0</v>
      </c>
      <c r="AU53" s="33">
        <v>0</v>
      </c>
      <c r="AV53" s="33">
        <v>0</v>
      </c>
      <c r="AW53" s="33">
        <v>0</v>
      </c>
      <c r="AX53" s="84">
        <f t="shared" si="22"/>
        <v>0</v>
      </c>
      <c r="AY53" s="85">
        <f t="shared" si="23"/>
        <v>0</v>
      </c>
      <c r="AZ53" s="37">
        <v>0</v>
      </c>
      <c r="BA53" s="33">
        <v>0</v>
      </c>
      <c r="BB53" s="33">
        <v>0</v>
      </c>
      <c r="BC53" s="33">
        <v>0</v>
      </c>
      <c r="BD53" s="33">
        <v>0</v>
      </c>
      <c r="BE53" s="33">
        <v>0</v>
      </c>
      <c r="BF53" s="33">
        <v>0</v>
      </c>
      <c r="BG53" s="36">
        <v>0</v>
      </c>
      <c r="BH53" s="92">
        <f t="shared" si="24"/>
        <v>0</v>
      </c>
      <c r="BI53" s="93">
        <f t="shared" si="25"/>
        <v>0</v>
      </c>
    </row>
    <row r="54" spans="1:61" x14ac:dyDescent="0.25">
      <c r="A54" s="34">
        <v>47</v>
      </c>
      <c r="B54" s="50" t="s">
        <v>85</v>
      </c>
      <c r="C54" s="37">
        <v>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75">
        <f t="shared" si="16"/>
        <v>0</v>
      </c>
      <c r="L54" s="76">
        <f t="shared" si="17"/>
        <v>0</v>
      </c>
      <c r="M54" s="37">
        <v>0</v>
      </c>
      <c r="N54" s="33">
        <v>0</v>
      </c>
      <c r="O54" s="33">
        <v>0</v>
      </c>
      <c r="P54" s="33">
        <v>0</v>
      </c>
      <c r="Q54" s="33">
        <v>0</v>
      </c>
      <c r="R54" s="33">
        <v>0</v>
      </c>
      <c r="S54" s="33">
        <v>0</v>
      </c>
      <c r="T54" s="33">
        <v>0</v>
      </c>
      <c r="U54" s="33">
        <v>0</v>
      </c>
      <c r="V54" s="33">
        <v>0</v>
      </c>
      <c r="W54" s="67">
        <f t="shared" si="18"/>
        <v>0</v>
      </c>
      <c r="X54" s="68">
        <f t="shared" si="19"/>
        <v>0</v>
      </c>
      <c r="Y54" s="37">
        <v>0</v>
      </c>
      <c r="Z54" s="33">
        <v>0</v>
      </c>
      <c r="AA54" s="33">
        <v>0</v>
      </c>
      <c r="AB54" s="33">
        <v>0</v>
      </c>
      <c r="AC54" s="33">
        <v>0</v>
      </c>
      <c r="AD54" s="33">
        <v>0</v>
      </c>
      <c r="AE54" s="33">
        <v>0</v>
      </c>
      <c r="AF54" s="33">
        <v>0</v>
      </c>
      <c r="AG54" s="33">
        <v>0</v>
      </c>
      <c r="AH54" s="33">
        <v>0</v>
      </c>
      <c r="AI54" s="33">
        <v>0</v>
      </c>
      <c r="AJ54" s="36">
        <v>0</v>
      </c>
      <c r="AK54" s="59">
        <f t="shared" si="20"/>
        <v>0</v>
      </c>
      <c r="AL54" s="60">
        <f t="shared" si="21"/>
        <v>0</v>
      </c>
      <c r="AM54" s="37">
        <v>0</v>
      </c>
      <c r="AN54" s="36">
        <v>0</v>
      </c>
      <c r="AO54" s="29"/>
      <c r="AP54" s="37">
        <v>0</v>
      </c>
      <c r="AQ54" s="36">
        <v>0</v>
      </c>
      <c r="AR54" s="37">
        <v>0</v>
      </c>
      <c r="AS54" s="33">
        <v>0</v>
      </c>
      <c r="AT54" s="33">
        <v>0</v>
      </c>
      <c r="AU54" s="33">
        <v>0</v>
      </c>
      <c r="AV54" s="33">
        <v>0</v>
      </c>
      <c r="AW54" s="33">
        <v>0</v>
      </c>
      <c r="AX54" s="84">
        <f t="shared" si="22"/>
        <v>0</v>
      </c>
      <c r="AY54" s="85">
        <f t="shared" si="23"/>
        <v>0</v>
      </c>
      <c r="AZ54" s="37">
        <v>0</v>
      </c>
      <c r="BA54" s="33">
        <v>0</v>
      </c>
      <c r="BB54" s="33">
        <v>0</v>
      </c>
      <c r="BC54" s="33">
        <v>0</v>
      </c>
      <c r="BD54" s="33">
        <v>0</v>
      </c>
      <c r="BE54" s="33">
        <v>0</v>
      </c>
      <c r="BF54" s="33">
        <v>0</v>
      </c>
      <c r="BG54" s="36">
        <v>0</v>
      </c>
      <c r="BH54" s="92">
        <f t="shared" si="24"/>
        <v>0</v>
      </c>
      <c r="BI54" s="93">
        <f t="shared" si="25"/>
        <v>0</v>
      </c>
    </row>
    <row r="55" spans="1:61" x14ac:dyDescent="0.25">
      <c r="A55" s="34">
        <v>48</v>
      </c>
      <c r="B55" s="50"/>
      <c r="C55" s="37"/>
      <c r="D55" s="33"/>
      <c r="E55" s="33"/>
      <c r="F55" s="33"/>
      <c r="G55" s="33"/>
      <c r="H55" s="33"/>
      <c r="I55" s="33"/>
      <c r="J55" s="33"/>
      <c r="K55" s="75">
        <f t="shared" si="16"/>
        <v>0</v>
      </c>
      <c r="L55" s="76">
        <f t="shared" si="17"/>
        <v>0</v>
      </c>
      <c r="M55" s="37"/>
      <c r="N55" s="33"/>
      <c r="O55" s="33"/>
      <c r="P55" s="33"/>
      <c r="Q55" s="33"/>
      <c r="R55" s="33"/>
      <c r="S55" s="33"/>
      <c r="T55" s="33"/>
      <c r="U55" s="33"/>
      <c r="V55" s="33"/>
      <c r="W55" s="67">
        <f t="shared" si="18"/>
        <v>0</v>
      </c>
      <c r="X55" s="68">
        <f t="shared" si="19"/>
        <v>0</v>
      </c>
      <c r="Y55" s="37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6"/>
      <c r="AK55" s="59">
        <f t="shared" si="20"/>
        <v>0</v>
      </c>
      <c r="AL55" s="60">
        <f t="shared" si="21"/>
        <v>0</v>
      </c>
      <c r="AM55" s="37"/>
      <c r="AN55" s="36"/>
      <c r="AO55" s="29"/>
      <c r="AP55" s="37"/>
      <c r="AQ55" s="36"/>
      <c r="AR55" s="37"/>
      <c r="AS55" s="33"/>
      <c r="AT55" s="33"/>
      <c r="AU55" s="33"/>
      <c r="AV55" s="33"/>
      <c r="AW55" s="33"/>
      <c r="AX55" s="84">
        <f t="shared" si="22"/>
        <v>0</v>
      </c>
      <c r="AY55" s="85">
        <f t="shared" si="23"/>
        <v>0</v>
      </c>
      <c r="AZ55" s="37"/>
      <c r="BA55" s="33"/>
      <c r="BB55" s="33"/>
      <c r="BC55" s="33"/>
      <c r="BD55" s="33"/>
      <c r="BE55" s="33"/>
      <c r="BF55" s="33"/>
      <c r="BG55" s="36"/>
      <c r="BH55" s="92">
        <f t="shared" si="24"/>
        <v>0</v>
      </c>
      <c r="BI55" s="93">
        <f t="shared" si="25"/>
        <v>0</v>
      </c>
    </row>
    <row r="56" spans="1:61" x14ac:dyDescent="0.25">
      <c r="A56" s="34">
        <v>49</v>
      </c>
      <c r="B56" s="35"/>
      <c r="C56" s="37"/>
      <c r="D56" s="33"/>
      <c r="E56" s="33"/>
      <c r="F56" s="33"/>
      <c r="G56" s="33"/>
      <c r="H56" s="33"/>
      <c r="I56" s="33"/>
      <c r="J56" s="33"/>
      <c r="K56" s="75">
        <f t="shared" si="16"/>
        <v>0</v>
      </c>
      <c r="L56" s="76">
        <f t="shared" si="17"/>
        <v>0</v>
      </c>
      <c r="M56" s="37"/>
      <c r="N56" s="33"/>
      <c r="O56" s="33"/>
      <c r="P56" s="33"/>
      <c r="Q56" s="33"/>
      <c r="R56" s="33"/>
      <c r="S56" s="33"/>
      <c r="T56" s="33"/>
      <c r="U56" s="33"/>
      <c r="V56" s="33"/>
      <c r="W56" s="67">
        <f t="shared" si="18"/>
        <v>0</v>
      </c>
      <c r="X56" s="68">
        <f t="shared" si="19"/>
        <v>0</v>
      </c>
      <c r="Y56" s="37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6"/>
      <c r="AK56" s="59">
        <f t="shared" si="20"/>
        <v>0</v>
      </c>
      <c r="AL56" s="60">
        <f t="shared" si="21"/>
        <v>0</v>
      </c>
      <c r="AM56" s="37"/>
      <c r="AN56" s="36"/>
      <c r="AO56" s="29"/>
      <c r="AP56" s="37"/>
      <c r="AQ56" s="36"/>
      <c r="AR56" s="37"/>
      <c r="AS56" s="33"/>
      <c r="AT56" s="33"/>
      <c r="AU56" s="33"/>
      <c r="AV56" s="33"/>
      <c r="AW56" s="33"/>
      <c r="AX56" s="84">
        <f t="shared" si="22"/>
        <v>0</v>
      </c>
      <c r="AY56" s="85">
        <f t="shared" si="23"/>
        <v>0</v>
      </c>
      <c r="AZ56" s="37"/>
      <c r="BA56" s="33"/>
      <c r="BB56" s="33"/>
      <c r="BC56" s="33"/>
      <c r="BD56" s="33"/>
      <c r="BE56" s="33"/>
      <c r="BF56" s="33"/>
      <c r="BG56" s="36"/>
      <c r="BH56" s="92">
        <f t="shared" si="24"/>
        <v>0</v>
      </c>
      <c r="BI56" s="93">
        <f t="shared" si="25"/>
        <v>0</v>
      </c>
    </row>
    <row r="57" spans="1:61" s="99" customFormat="1" x14ac:dyDescent="0.25">
      <c r="A57" s="34">
        <v>50</v>
      </c>
      <c r="B57" s="35"/>
      <c r="C57" s="37"/>
      <c r="D57" s="33"/>
      <c r="E57" s="33"/>
      <c r="F57" s="33"/>
      <c r="G57" s="33"/>
      <c r="H57" s="33"/>
      <c r="I57" s="33"/>
      <c r="J57" s="33"/>
      <c r="K57" s="75">
        <f>C57+E57+G57+I57</f>
        <v>0</v>
      </c>
      <c r="L57" s="76">
        <f>D57+F57+H57+J57</f>
        <v>0</v>
      </c>
      <c r="M57" s="37"/>
      <c r="N57" s="33"/>
      <c r="O57" s="33"/>
      <c r="P57" s="33"/>
      <c r="Q57" s="33"/>
      <c r="R57" s="33"/>
      <c r="S57" s="33"/>
      <c r="T57" s="33"/>
      <c r="U57" s="33"/>
      <c r="V57" s="33"/>
      <c r="W57" s="67">
        <f>M57+O57+Q57+S57+U57</f>
        <v>0</v>
      </c>
      <c r="X57" s="68">
        <f>N57+P57+R57+T57+V57</f>
        <v>0</v>
      </c>
      <c r="Y57" s="37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6"/>
      <c r="AK57" s="59">
        <f>K57+W57+Y57+AA57+AC57+AE57+AG57+AI57</f>
        <v>0</v>
      </c>
      <c r="AL57" s="60">
        <f>L57+X57+Z57+AB57+AD57+AF57+AH57+AJ57</f>
        <v>0</v>
      </c>
      <c r="AM57" s="37"/>
      <c r="AN57" s="36"/>
      <c r="AO57" s="29"/>
      <c r="AP57" s="37"/>
      <c r="AQ57" s="36"/>
      <c r="AR57" s="37"/>
      <c r="AS57" s="33"/>
      <c r="AT57" s="33"/>
      <c r="AU57" s="33"/>
      <c r="AV57" s="33"/>
      <c r="AW57" s="33"/>
      <c r="AX57" s="84">
        <f>AR57+AT57+AV57</f>
        <v>0</v>
      </c>
      <c r="AY57" s="85">
        <f>AS57+AU57+AW57</f>
        <v>0</v>
      </c>
      <c r="AZ57" s="37"/>
      <c r="BA57" s="33"/>
      <c r="BB57" s="33"/>
      <c r="BC57" s="33"/>
      <c r="BD57" s="33"/>
      <c r="BE57" s="33"/>
      <c r="BF57" s="33"/>
      <c r="BG57" s="36"/>
      <c r="BH57" s="92">
        <f>AP57+AX57+AZ57+BB57+BD57+BF57</f>
        <v>0</v>
      </c>
      <c r="BI57" s="93">
        <f>AQ57+AY57+BA57+BC57+BE57+BG57</f>
        <v>0</v>
      </c>
    </row>
    <row r="58" spans="1:61" x14ac:dyDescent="0.25">
      <c r="A58" s="34">
        <v>51</v>
      </c>
      <c r="B58" s="35"/>
      <c r="C58" s="37"/>
      <c r="D58" s="33"/>
      <c r="E58" s="33"/>
      <c r="F58" s="33"/>
      <c r="G58" s="33"/>
      <c r="H58" s="33"/>
      <c r="I58" s="33"/>
      <c r="J58" s="33"/>
      <c r="K58" s="75">
        <f t="shared" si="16"/>
        <v>0</v>
      </c>
      <c r="L58" s="76">
        <f t="shared" si="17"/>
        <v>0</v>
      </c>
      <c r="M58" s="37"/>
      <c r="N58" s="33"/>
      <c r="O58" s="33"/>
      <c r="P58" s="33"/>
      <c r="Q58" s="33"/>
      <c r="R58" s="33"/>
      <c r="S58" s="33"/>
      <c r="T58" s="33"/>
      <c r="U58" s="33"/>
      <c r="V58" s="33"/>
      <c r="W58" s="67">
        <f t="shared" si="18"/>
        <v>0</v>
      </c>
      <c r="X58" s="68">
        <f t="shared" si="19"/>
        <v>0</v>
      </c>
      <c r="Y58" s="37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6"/>
      <c r="AK58" s="59">
        <f t="shared" si="20"/>
        <v>0</v>
      </c>
      <c r="AL58" s="60">
        <f t="shared" si="21"/>
        <v>0</v>
      </c>
      <c r="AM58" s="37"/>
      <c r="AN58" s="36"/>
      <c r="AO58" s="29"/>
      <c r="AP58" s="37"/>
      <c r="AQ58" s="36"/>
      <c r="AR58" s="37"/>
      <c r="AS58" s="33"/>
      <c r="AT58" s="33"/>
      <c r="AU58" s="33"/>
      <c r="AV58" s="33"/>
      <c r="AW58" s="33"/>
      <c r="AX58" s="84">
        <f t="shared" si="22"/>
        <v>0</v>
      </c>
      <c r="AY58" s="85">
        <f t="shared" si="23"/>
        <v>0</v>
      </c>
      <c r="AZ58" s="37"/>
      <c r="BA58" s="33"/>
      <c r="BB58" s="33"/>
      <c r="BC58" s="33"/>
      <c r="BD58" s="33"/>
      <c r="BE58" s="33"/>
      <c r="BF58" s="33"/>
      <c r="BG58" s="36"/>
      <c r="BH58" s="92">
        <f t="shared" si="24"/>
        <v>0</v>
      </c>
      <c r="BI58" s="93">
        <f t="shared" si="25"/>
        <v>0</v>
      </c>
    </row>
    <row r="59" spans="1:61" x14ac:dyDescent="0.25">
      <c r="A59" s="39">
        <v>52</v>
      </c>
      <c r="B59" s="40"/>
      <c r="C59" s="41"/>
      <c r="D59" s="42"/>
      <c r="E59" s="42"/>
      <c r="F59" s="42"/>
      <c r="G59" s="42"/>
      <c r="H59" s="42"/>
      <c r="I59" s="42"/>
      <c r="J59" s="42"/>
      <c r="K59" s="77">
        <f t="shared" si="16"/>
        <v>0</v>
      </c>
      <c r="L59" s="78">
        <f t="shared" si="17"/>
        <v>0</v>
      </c>
      <c r="M59" s="41"/>
      <c r="N59" s="42"/>
      <c r="O59" s="42"/>
      <c r="P59" s="42"/>
      <c r="Q59" s="42"/>
      <c r="R59" s="42"/>
      <c r="S59" s="42"/>
      <c r="T59" s="42"/>
      <c r="U59" s="42"/>
      <c r="V59" s="42"/>
      <c r="W59" s="69">
        <f t="shared" si="18"/>
        <v>0</v>
      </c>
      <c r="X59" s="70">
        <f t="shared" si="19"/>
        <v>0</v>
      </c>
      <c r="Y59" s="41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3"/>
      <c r="AK59" s="61">
        <f t="shared" si="20"/>
        <v>0</v>
      </c>
      <c r="AL59" s="62">
        <f t="shared" si="21"/>
        <v>0</v>
      </c>
      <c r="AM59" s="41"/>
      <c r="AN59" s="43"/>
      <c r="AO59" s="29"/>
      <c r="AP59" s="41"/>
      <c r="AQ59" s="43"/>
      <c r="AR59" s="41"/>
      <c r="AS59" s="42"/>
      <c r="AT59" s="42"/>
      <c r="AU59" s="42"/>
      <c r="AV59" s="42"/>
      <c r="AW59" s="42"/>
      <c r="AX59" s="86">
        <f t="shared" si="22"/>
        <v>0</v>
      </c>
      <c r="AY59" s="87">
        <f t="shared" si="23"/>
        <v>0</v>
      </c>
      <c r="AZ59" s="41"/>
      <c r="BA59" s="42"/>
      <c r="BB59" s="42"/>
      <c r="BC59" s="42"/>
      <c r="BD59" s="42"/>
      <c r="BE59" s="42"/>
      <c r="BF59" s="42"/>
      <c r="BG59" s="43"/>
      <c r="BH59" s="94">
        <f t="shared" si="24"/>
        <v>0</v>
      </c>
      <c r="BI59" s="95">
        <f t="shared" si="25"/>
        <v>0</v>
      </c>
    </row>
    <row r="60" spans="1:61" s="32" customFormat="1" ht="15.75" x14ac:dyDescent="0.25">
      <c r="A60" s="210" t="s">
        <v>86</v>
      </c>
      <c r="B60" s="211"/>
      <c r="C60" s="45">
        <f t="shared" ref="C60:M60" si="26">SUM(C8:C59)</f>
        <v>0</v>
      </c>
      <c r="D60" s="46">
        <f t="shared" si="26"/>
        <v>0</v>
      </c>
      <c r="E60" s="46">
        <f t="shared" si="26"/>
        <v>0</v>
      </c>
      <c r="F60" s="46">
        <f t="shared" si="26"/>
        <v>0</v>
      </c>
      <c r="G60" s="46">
        <f t="shared" si="26"/>
        <v>0</v>
      </c>
      <c r="H60" s="46">
        <f t="shared" si="26"/>
        <v>0</v>
      </c>
      <c r="I60" s="46">
        <f t="shared" si="26"/>
        <v>0</v>
      </c>
      <c r="J60" s="46">
        <f t="shared" si="26"/>
        <v>0</v>
      </c>
      <c r="K60" s="79">
        <f t="shared" si="26"/>
        <v>0</v>
      </c>
      <c r="L60" s="80">
        <f t="shared" si="26"/>
        <v>0</v>
      </c>
      <c r="M60" s="45">
        <f t="shared" si="26"/>
        <v>0</v>
      </c>
      <c r="N60" s="46">
        <f t="shared" ref="N60:AN60" si="27">SUM(N8:N59)</f>
        <v>0</v>
      </c>
      <c r="O60" s="46">
        <f t="shared" si="27"/>
        <v>0</v>
      </c>
      <c r="P60" s="46">
        <f t="shared" si="27"/>
        <v>0</v>
      </c>
      <c r="Q60" s="46">
        <f t="shared" si="27"/>
        <v>0</v>
      </c>
      <c r="R60" s="46">
        <f t="shared" si="27"/>
        <v>0</v>
      </c>
      <c r="S60" s="46">
        <f t="shared" si="27"/>
        <v>0</v>
      </c>
      <c r="T60" s="46">
        <f t="shared" si="27"/>
        <v>0</v>
      </c>
      <c r="U60" s="46">
        <f t="shared" si="27"/>
        <v>0</v>
      </c>
      <c r="V60" s="46">
        <f t="shared" si="27"/>
        <v>0</v>
      </c>
      <c r="W60" s="71">
        <f t="shared" si="27"/>
        <v>0</v>
      </c>
      <c r="X60" s="72">
        <f t="shared" si="27"/>
        <v>0</v>
      </c>
      <c r="Y60" s="45">
        <f t="shared" si="27"/>
        <v>0</v>
      </c>
      <c r="Z60" s="46">
        <f t="shared" si="27"/>
        <v>0</v>
      </c>
      <c r="AA60" s="46">
        <f t="shared" si="27"/>
        <v>0</v>
      </c>
      <c r="AB60" s="46">
        <f t="shared" si="27"/>
        <v>0</v>
      </c>
      <c r="AC60" s="46">
        <f t="shared" si="27"/>
        <v>0</v>
      </c>
      <c r="AD60" s="46">
        <f t="shared" si="27"/>
        <v>0</v>
      </c>
      <c r="AE60" s="46">
        <f t="shared" si="27"/>
        <v>0</v>
      </c>
      <c r="AF60" s="46">
        <f t="shared" si="27"/>
        <v>0</v>
      </c>
      <c r="AG60" s="46">
        <f t="shared" si="27"/>
        <v>0</v>
      </c>
      <c r="AH60" s="46">
        <f t="shared" si="27"/>
        <v>0</v>
      </c>
      <c r="AI60" s="46">
        <f t="shared" si="27"/>
        <v>0</v>
      </c>
      <c r="AJ60" s="47">
        <f t="shared" si="27"/>
        <v>0</v>
      </c>
      <c r="AK60" s="63">
        <f t="shared" si="27"/>
        <v>0</v>
      </c>
      <c r="AL60" s="64">
        <f t="shared" si="27"/>
        <v>0</v>
      </c>
      <c r="AM60" s="45">
        <f t="shared" si="27"/>
        <v>0</v>
      </c>
      <c r="AN60" s="47">
        <f t="shared" si="27"/>
        <v>0</v>
      </c>
      <c r="AO60" s="29"/>
      <c r="AP60" s="45">
        <f t="shared" ref="AP60:BI60" si="28">SUM(AP8:AP59)</f>
        <v>0</v>
      </c>
      <c r="AQ60" s="47">
        <f t="shared" si="28"/>
        <v>0</v>
      </c>
      <c r="AR60" s="45">
        <f t="shared" si="28"/>
        <v>0</v>
      </c>
      <c r="AS60" s="46">
        <f t="shared" si="28"/>
        <v>0</v>
      </c>
      <c r="AT60" s="46">
        <f t="shared" si="28"/>
        <v>0</v>
      </c>
      <c r="AU60" s="46">
        <f t="shared" si="28"/>
        <v>0</v>
      </c>
      <c r="AV60" s="46">
        <f t="shared" si="28"/>
        <v>0</v>
      </c>
      <c r="AW60" s="46">
        <f t="shared" si="28"/>
        <v>0</v>
      </c>
      <c r="AX60" s="88">
        <f t="shared" si="28"/>
        <v>0</v>
      </c>
      <c r="AY60" s="89">
        <f t="shared" si="28"/>
        <v>0</v>
      </c>
      <c r="AZ60" s="45">
        <f t="shared" si="28"/>
        <v>0</v>
      </c>
      <c r="BA60" s="46">
        <f t="shared" si="28"/>
        <v>0</v>
      </c>
      <c r="BB60" s="46">
        <f t="shared" si="28"/>
        <v>0</v>
      </c>
      <c r="BC60" s="46">
        <f t="shared" si="28"/>
        <v>0</v>
      </c>
      <c r="BD60" s="46">
        <f t="shared" si="28"/>
        <v>0</v>
      </c>
      <c r="BE60" s="46">
        <f t="shared" si="28"/>
        <v>0</v>
      </c>
      <c r="BF60" s="46">
        <f t="shared" si="28"/>
        <v>0</v>
      </c>
      <c r="BG60" s="47">
        <f t="shared" si="28"/>
        <v>0</v>
      </c>
      <c r="BH60" s="96">
        <f t="shared" si="28"/>
        <v>0</v>
      </c>
      <c r="BI60" s="97">
        <f t="shared" si="28"/>
        <v>0</v>
      </c>
    </row>
  </sheetData>
  <mergeCells count="38">
    <mergeCell ref="BD5:BE6"/>
    <mergeCell ref="BF5:BG6"/>
    <mergeCell ref="BH5:BI6"/>
    <mergeCell ref="AP4:BI4"/>
    <mergeCell ref="A60:B60"/>
    <mergeCell ref="AZ5:BA6"/>
    <mergeCell ref="AX5:AY6"/>
    <mergeCell ref="BB5:BC6"/>
    <mergeCell ref="AE5:AF6"/>
    <mergeCell ref="AG5:AH6"/>
    <mergeCell ref="O5:P6"/>
    <mergeCell ref="Q5:R6"/>
    <mergeCell ref="S5:T6"/>
    <mergeCell ref="U5:V6"/>
    <mergeCell ref="I5:J6"/>
    <mergeCell ref="K5:L6"/>
    <mergeCell ref="C2:E2"/>
    <mergeCell ref="AP2:AR2"/>
    <mergeCell ref="AS2:AV2"/>
    <mergeCell ref="AT5:AU6"/>
    <mergeCell ref="AV5:AW6"/>
    <mergeCell ref="AI5:AJ6"/>
    <mergeCell ref="AK5:AL6"/>
    <mergeCell ref="AM5:AN6"/>
    <mergeCell ref="C4:AN4"/>
    <mergeCell ref="AP5:AQ6"/>
    <mergeCell ref="AR5:AS6"/>
    <mergeCell ref="W5:X6"/>
    <mergeCell ref="Y5:Z6"/>
    <mergeCell ref="AA5:AB6"/>
    <mergeCell ref="AC5:AD6"/>
    <mergeCell ref="M5:N6"/>
    <mergeCell ref="G5:H6"/>
    <mergeCell ref="C5:F5"/>
    <mergeCell ref="B5:B7"/>
    <mergeCell ref="A5:A7"/>
    <mergeCell ref="E6:F6"/>
    <mergeCell ref="C6:D6"/>
  </mergeCells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I60"/>
  <sheetViews>
    <sheetView zoomScale="80" zoomScaleNormal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8" sqref="B8"/>
    </sheetView>
  </sheetViews>
  <sheetFormatPr defaultRowHeight="15" x14ac:dyDescent="0.25"/>
  <cols>
    <col min="1" max="1" width="6.28515625" customWidth="1"/>
    <col min="2" max="2" width="27.85546875" customWidth="1"/>
    <col min="13" max="13" width="10.140625" customWidth="1"/>
    <col min="14" max="14" width="10.5703125" customWidth="1"/>
    <col min="16" max="16" width="9.85546875" customWidth="1"/>
    <col min="18" max="18" width="11.7109375" customWidth="1"/>
    <col min="38" max="38" width="11.42578125" customWidth="1"/>
    <col min="40" max="40" width="10.85546875" customWidth="1"/>
    <col min="41" max="41" width="5.28515625" customWidth="1"/>
    <col min="45" max="45" width="11.5703125" customWidth="1"/>
    <col min="47" max="47" width="11.28515625" customWidth="1"/>
    <col min="49" max="49" width="10.7109375" customWidth="1"/>
  </cols>
  <sheetData>
    <row r="2" spans="1:61" ht="20.25" x14ac:dyDescent="0.4">
      <c r="C2" s="155"/>
      <c r="D2" s="155"/>
      <c r="E2" s="155"/>
      <c r="F2" s="133"/>
      <c r="G2" s="133"/>
      <c r="H2" s="133"/>
      <c r="I2" s="133"/>
      <c r="AO2" s="24"/>
      <c r="AP2" s="155" t="s">
        <v>1</v>
      </c>
      <c r="AQ2" s="155"/>
      <c r="AR2" s="155"/>
      <c r="AS2" s="156">
        <f>F2</f>
        <v>0</v>
      </c>
      <c r="AT2" s="157"/>
      <c r="AU2" s="157"/>
      <c r="AV2" s="158"/>
    </row>
    <row r="3" spans="1:61" ht="22.5" x14ac:dyDescent="0.45">
      <c r="C3" s="30" t="s">
        <v>89</v>
      </c>
      <c r="AO3" s="24"/>
      <c r="AP3" s="30" t="s">
        <v>89</v>
      </c>
    </row>
    <row r="4" spans="1:61" ht="19.5" x14ac:dyDescent="0.4">
      <c r="C4" s="159" t="s">
        <v>3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1"/>
      <c r="AO4" s="25"/>
      <c r="AP4" s="162" t="s">
        <v>4</v>
      </c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4"/>
    </row>
    <row r="5" spans="1:61" ht="24.75" customHeight="1" x14ac:dyDescent="0.25">
      <c r="A5" s="169" t="s">
        <v>5</v>
      </c>
      <c r="B5" s="172" t="s">
        <v>6</v>
      </c>
      <c r="C5" s="175" t="s">
        <v>7</v>
      </c>
      <c r="D5" s="176"/>
      <c r="E5" s="176"/>
      <c r="F5" s="176"/>
      <c r="G5" s="177" t="s">
        <v>8</v>
      </c>
      <c r="H5" s="177"/>
      <c r="I5" s="177" t="s">
        <v>9</v>
      </c>
      <c r="J5" s="177"/>
      <c r="K5" s="179" t="s">
        <v>10</v>
      </c>
      <c r="L5" s="180"/>
      <c r="M5" s="224" t="s">
        <v>11</v>
      </c>
      <c r="N5" s="225"/>
      <c r="O5" s="225" t="s">
        <v>12</v>
      </c>
      <c r="P5" s="225"/>
      <c r="Q5" s="225" t="s">
        <v>13</v>
      </c>
      <c r="R5" s="225"/>
      <c r="S5" s="165" t="s">
        <v>14</v>
      </c>
      <c r="T5" s="165"/>
      <c r="U5" s="165" t="s">
        <v>15</v>
      </c>
      <c r="V5" s="165"/>
      <c r="W5" s="165" t="s">
        <v>16</v>
      </c>
      <c r="X5" s="166"/>
      <c r="Y5" s="218" t="s">
        <v>17</v>
      </c>
      <c r="Z5" s="219"/>
      <c r="AA5" s="219" t="s">
        <v>18</v>
      </c>
      <c r="AB5" s="219"/>
      <c r="AC5" s="219" t="s">
        <v>19</v>
      </c>
      <c r="AD5" s="219"/>
      <c r="AE5" s="219" t="s">
        <v>20</v>
      </c>
      <c r="AF5" s="219"/>
      <c r="AG5" s="219" t="s">
        <v>21</v>
      </c>
      <c r="AH5" s="219"/>
      <c r="AI5" s="219" t="s">
        <v>22</v>
      </c>
      <c r="AJ5" s="222"/>
      <c r="AK5" s="192" t="s">
        <v>23</v>
      </c>
      <c r="AL5" s="193"/>
      <c r="AM5" s="196" t="s">
        <v>24</v>
      </c>
      <c r="AN5" s="197"/>
      <c r="AO5" s="26"/>
      <c r="AP5" s="200" t="s">
        <v>25</v>
      </c>
      <c r="AQ5" s="201"/>
      <c r="AR5" s="204" t="s">
        <v>26</v>
      </c>
      <c r="AS5" s="205"/>
      <c r="AT5" s="208" t="s">
        <v>27</v>
      </c>
      <c r="AU5" s="205"/>
      <c r="AV5" s="208" t="s">
        <v>28</v>
      </c>
      <c r="AW5" s="205"/>
      <c r="AX5" s="212" t="s">
        <v>29</v>
      </c>
      <c r="AY5" s="213"/>
      <c r="AZ5" s="216" t="s">
        <v>30</v>
      </c>
      <c r="BA5" s="184"/>
      <c r="BB5" s="184" t="s">
        <v>31</v>
      </c>
      <c r="BC5" s="184"/>
      <c r="BD5" s="184" t="s">
        <v>32</v>
      </c>
      <c r="BE5" s="184"/>
      <c r="BF5" s="184" t="s">
        <v>33</v>
      </c>
      <c r="BG5" s="185"/>
      <c r="BH5" s="188" t="s">
        <v>34</v>
      </c>
      <c r="BI5" s="189"/>
    </row>
    <row r="6" spans="1:61" ht="20.25" customHeight="1" x14ac:dyDescent="0.25">
      <c r="A6" s="170"/>
      <c r="B6" s="173"/>
      <c r="C6" s="183" t="s">
        <v>35</v>
      </c>
      <c r="D6" s="178"/>
      <c r="E6" s="178" t="s">
        <v>36</v>
      </c>
      <c r="F6" s="178"/>
      <c r="G6" s="178"/>
      <c r="H6" s="178"/>
      <c r="I6" s="178"/>
      <c r="J6" s="178"/>
      <c r="K6" s="181"/>
      <c r="L6" s="182"/>
      <c r="M6" s="226"/>
      <c r="N6" s="227"/>
      <c r="O6" s="227"/>
      <c r="P6" s="227"/>
      <c r="Q6" s="227"/>
      <c r="R6" s="227"/>
      <c r="S6" s="167"/>
      <c r="T6" s="167"/>
      <c r="U6" s="167"/>
      <c r="V6" s="167"/>
      <c r="W6" s="167"/>
      <c r="X6" s="168"/>
      <c r="Y6" s="220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3"/>
      <c r="AK6" s="194"/>
      <c r="AL6" s="195"/>
      <c r="AM6" s="198"/>
      <c r="AN6" s="199"/>
      <c r="AO6" s="26"/>
      <c r="AP6" s="202"/>
      <c r="AQ6" s="203"/>
      <c r="AR6" s="206"/>
      <c r="AS6" s="207"/>
      <c r="AT6" s="209"/>
      <c r="AU6" s="207"/>
      <c r="AV6" s="209"/>
      <c r="AW6" s="207"/>
      <c r="AX6" s="214"/>
      <c r="AY6" s="215"/>
      <c r="AZ6" s="217"/>
      <c r="BA6" s="186"/>
      <c r="BB6" s="186"/>
      <c r="BC6" s="186"/>
      <c r="BD6" s="186"/>
      <c r="BE6" s="186"/>
      <c r="BF6" s="186"/>
      <c r="BG6" s="187"/>
      <c r="BH6" s="190"/>
      <c r="BI6" s="191"/>
    </row>
    <row r="7" spans="1:61" x14ac:dyDescent="0.25">
      <c r="A7" s="171"/>
      <c r="B7" s="174"/>
      <c r="C7" s="7" t="s">
        <v>37</v>
      </c>
      <c r="D7" s="4" t="s">
        <v>38</v>
      </c>
      <c r="E7" s="4" t="s">
        <v>37</v>
      </c>
      <c r="F7" s="4" t="s">
        <v>38</v>
      </c>
      <c r="G7" s="4" t="s">
        <v>37</v>
      </c>
      <c r="H7" s="4" t="s">
        <v>38</v>
      </c>
      <c r="I7" s="4" t="s">
        <v>37</v>
      </c>
      <c r="J7" s="4" t="s">
        <v>38</v>
      </c>
      <c r="K7" s="4" t="s">
        <v>37</v>
      </c>
      <c r="L7" s="8" t="s">
        <v>38</v>
      </c>
      <c r="M7" s="5" t="s">
        <v>37</v>
      </c>
      <c r="N7" s="3" t="s">
        <v>38</v>
      </c>
      <c r="O7" s="3" t="s">
        <v>37</v>
      </c>
      <c r="P7" s="3" t="s">
        <v>38</v>
      </c>
      <c r="Q7" s="3" t="s">
        <v>37</v>
      </c>
      <c r="R7" s="3" t="s">
        <v>38</v>
      </c>
      <c r="S7" s="3" t="s">
        <v>37</v>
      </c>
      <c r="T7" s="3" t="s">
        <v>38</v>
      </c>
      <c r="U7" s="3" t="s">
        <v>37</v>
      </c>
      <c r="V7" s="3" t="s">
        <v>38</v>
      </c>
      <c r="W7" s="3" t="s">
        <v>37</v>
      </c>
      <c r="X7" s="6" t="s">
        <v>38</v>
      </c>
      <c r="Y7" s="11" t="s">
        <v>37</v>
      </c>
      <c r="Z7" s="12" t="s">
        <v>38</v>
      </c>
      <c r="AA7" s="12" t="s">
        <v>37</v>
      </c>
      <c r="AB7" s="12" t="s">
        <v>38</v>
      </c>
      <c r="AC7" s="12" t="s">
        <v>37</v>
      </c>
      <c r="AD7" s="12" t="s">
        <v>38</v>
      </c>
      <c r="AE7" s="12" t="s">
        <v>37</v>
      </c>
      <c r="AF7" s="12" t="s">
        <v>38</v>
      </c>
      <c r="AG7" s="12" t="s">
        <v>37</v>
      </c>
      <c r="AH7" s="12" t="s">
        <v>38</v>
      </c>
      <c r="AI7" s="12" t="s">
        <v>37</v>
      </c>
      <c r="AJ7" s="13" t="s">
        <v>38</v>
      </c>
      <c r="AK7" s="9" t="s">
        <v>37</v>
      </c>
      <c r="AL7" s="10" t="s">
        <v>38</v>
      </c>
      <c r="AM7" s="14" t="s">
        <v>37</v>
      </c>
      <c r="AN7" s="15" t="s">
        <v>38</v>
      </c>
      <c r="AO7" s="27"/>
      <c r="AP7" s="11" t="s">
        <v>37</v>
      </c>
      <c r="AQ7" s="13" t="s">
        <v>38</v>
      </c>
      <c r="AR7" s="16" t="s">
        <v>37</v>
      </c>
      <c r="AS7" s="17" t="s">
        <v>38</v>
      </c>
      <c r="AT7" s="17" t="s">
        <v>37</v>
      </c>
      <c r="AU7" s="17" t="s">
        <v>38</v>
      </c>
      <c r="AV7" s="17" t="s">
        <v>37</v>
      </c>
      <c r="AW7" s="17" t="s">
        <v>38</v>
      </c>
      <c r="AX7" s="17" t="s">
        <v>37</v>
      </c>
      <c r="AY7" s="18" t="s">
        <v>38</v>
      </c>
      <c r="AZ7" s="22" t="s">
        <v>37</v>
      </c>
      <c r="BA7" s="19" t="s">
        <v>38</v>
      </c>
      <c r="BB7" s="19" t="s">
        <v>37</v>
      </c>
      <c r="BC7" s="19" t="s">
        <v>38</v>
      </c>
      <c r="BD7" s="19" t="s">
        <v>37</v>
      </c>
      <c r="BE7" s="19" t="s">
        <v>38</v>
      </c>
      <c r="BF7" s="19" t="s">
        <v>37</v>
      </c>
      <c r="BG7" s="23" t="s">
        <v>38</v>
      </c>
      <c r="BH7" s="20" t="s">
        <v>37</v>
      </c>
      <c r="BI7" s="21" t="s">
        <v>38</v>
      </c>
    </row>
    <row r="8" spans="1:61" x14ac:dyDescent="0.25">
      <c r="A8" s="51">
        <v>1</v>
      </c>
      <c r="B8" s="52" t="s">
        <v>39</v>
      </c>
      <c r="C8" s="53">
        <v>0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54">
        <f>C8+E8+G8+I8</f>
        <v>0</v>
      </c>
      <c r="L8" s="55">
        <f>D8+F8+H8+J8</f>
        <v>0</v>
      </c>
      <c r="M8" s="53">
        <v>0</v>
      </c>
      <c r="N8" s="54">
        <v>0</v>
      </c>
      <c r="O8" s="54">
        <v>0</v>
      </c>
      <c r="P8" s="54">
        <v>0</v>
      </c>
      <c r="Q8" s="54">
        <v>0</v>
      </c>
      <c r="R8" s="54">
        <v>0</v>
      </c>
      <c r="S8" s="54">
        <v>0</v>
      </c>
      <c r="T8" s="54">
        <v>0</v>
      </c>
      <c r="U8" s="54">
        <v>0</v>
      </c>
      <c r="V8" s="54">
        <v>0</v>
      </c>
      <c r="W8" s="54">
        <f>M8+O8+Q8+S8+U8</f>
        <v>0</v>
      </c>
      <c r="X8" s="55">
        <f>N8+P8+R8+T8+V8</f>
        <v>0</v>
      </c>
      <c r="Y8" s="53">
        <v>0</v>
      </c>
      <c r="Z8" s="54">
        <v>0</v>
      </c>
      <c r="AA8" s="54">
        <v>0</v>
      </c>
      <c r="AB8" s="54">
        <v>0</v>
      </c>
      <c r="AC8" s="54">
        <v>0</v>
      </c>
      <c r="AD8" s="54">
        <v>0</v>
      </c>
      <c r="AE8" s="54">
        <v>0</v>
      </c>
      <c r="AF8" s="54">
        <v>0</v>
      </c>
      <c r="AG8" s="54">
        <v>0</v>
      </c>
      <c r="AH8" s="54">
        <v>0</v>
      </c>
      <c r="AI8" s="54">
        <v>0</v>
      </c>
      <c r="AJ8" s="55">
        <v>0</v>
      </c>
      <c r="AK8" s="53">
        <f>K8+W8+Y8+AA8+AC8+AE8+AG8+AI8</f>
        <v>0</v>
      </c>
      <c r="AL8" s="56">
        <f>L8+X8+Z8+AB8+AD8+AF8+AH8+AJ8</f>
        <v>0</v>
      </c>
      <c r="AM8" s="53">
        <v>0</v>
      </c>
      <c r="AN8" s="55">
        <v>0</v>
      </c>
      <c r="AO8" s="28"/>
      <c r="AP8" s="53">
        <v>0</v>
      </c>
      <c r="AQ8" s="55">
        <v>0</v>
      </c>
      <c r="AR8" s="53">
        <v>0</v>
      </c>
      <c r="AS8" s="54">
        <v>0</v>
      </c>
      <c r="AT8" s="54">
        <v>0</v>
      </c>
      <c r="AU8" s="54">
        <v>0</v>
      </c>
      <c r="AV8" s="54">
        <v>0</v>
      </c>
      <c r="AW8" s="54">
        <v>0</v>
      </c>
      <c r="AX8" s="54">
        <f>AR8+AT8+AV8</f>
        <v>0</v>
      </c>
      <c r="AY8" s="55">
        <f>AS8+AU8+AW8</f>
        <v>0</v>
      </c>
      <c r="AZ8" s="53">
        <v>0</v>
      </c>
      <c r="BA8" s="54">
        <v>0</v>
      </c>
      <c r="BB8" s="54">
        <v>0</v>
      </c>
      <c r="BC8" s="54">
        <v>0</v>
      </c>
      <c r="BD8" s="54">
        <v>0</v>
      </c>
      <c r="BE8" s="54">
        <v>0</v>
      </c>
      <c r="BF8" s="54">
        <v>0</v>
      </c>
      <c r="BG8" s="55">
        <v>0</v>
      </c>
      <c r="BH8" s="53">
        <f>AP8+AX8+AZ8+BB8+BD8+BF8</f>
        <v>0</v>
      </c>
      <c r="BI8" s="55">
        <f>AQ8+AY8+BA8+BC8+BE8+BG8</f>
        <v>0</v>
      </c>
    </row>
    <row r="9" spans="1:61" x14ac:dyDescent="0.25">
      <c r="A9" s="34">
        <v>2</v>
      </c>
      <c r="B9" s="35" t="s">
        <v>40</v>
      </c>
      <c r="C9" s="37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f t="shared" ref="K9:L29" si="0">C9+E9+G9+I9</f>
        <v>0</v>
      </c>
      <c r="L9" s="36">
        <f t="shared" si="0"/>
        <v>0</v>
      </c>
      <c r="M9" s="37">
        <v>0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3">
        <v>0</v>
      </c>
      <c r="V9" s="33">
        <v>0</v>
      </c>
      <c r="W9" s="33">
        <f t="shared" ref="W9:X29" si="1">M9+O9+Q9+S9+U9</f>
        <v>0</v>
      </c>
      <c r="X9" s="36">
        <f t="shared" si="1"/>
        <v>0</v>
      </c>
      <c r="Y9" s="37">
        <v>0</v>
      </c>
      <c r="Z9" s="33">
        <v>0</v>
      </c>
      <c r="AA9" s="33">
        <v>0</v>
      </c>
      <c r="AB9" s="33">
        <v>0</v>
      </c>
      <c r="AC9" s="33">
        <v>0</v>
      </c>
      <c r="AD9" s="33">
        <v>0</v>
      </c>
      <c r="AE9" s="33">
        <v>0</v>
      </c>
      <c r="AF9" s="33">
        <v>0</v>
      </c>
      <c r="AG9" s="33">
        <v>0</v>
      </c>
      <c r="AH9" s="33">
        <v>0</v>
      </c>
      <c r="AI9" s="33">
        <v>0</v>
      </c>
      <c r="AJ9" s="36">
        <v>0</v>
      </c>
      <c r="AK9" s="37">
        <f t="shared" ref="AK9:AL29" si="2">K9+W9+Y9+AA9+AC9+AE9+AG9+AI9</f>
        <v>0</v>
      </c>
      <c r="AL9" s="38">
        <f t="shared" si="2"/>
        <v>0</v>
      </c>
      <c r="AM9" s="37">
        <v>0</v>
      </c>
      <c r="AN9" s="36">
        <v>0</v>
      </c>
      <c r="AO9" s="28"/>
      <c r="AP9" s="37">
        <v>0</v>
      </c>
      <c r="AQ9" s="36">
        <v>0</v>
      </c>
      <c r="AR9" s="37">
        <v>0</v>
      </c>
      <c r="AS9" s="33">
        <v>0</v>
      </c>
      <c r="AT9" s="33">
        <v>0</v>
      </c>
      <c r="AU9" s="33">
        <v>0</v>
      </c>
      <c r="AV9" s="33">
        <v>0</v>
      </c>
      <c r="AW9" s="33">
        <v>0</v>
      </c>
      <c r="AX9" s="33">
        <f t="shared" ref="AX9:AY49" si="3">AR9+AT9+AV9</f>
        <v>0</v>
      </c>
      <c r="AY9" s="36">
        <f t="shared" si="3"/>
        <v>0</v>
      </c>
      <c r="AZ9" s="37">
        <v>0</v>
      </c>
      <c r="BA9" s="33">
        <v>0</v>
      </c>
      <c r="BB9" s="33">
        <v>0</v>
      </c>
      <c r="BC9" s="33">
        <v>0</v>
      </c>
      <c r="BD9" s="33">
        <v>0</v>
      </c>
      <c r="BE9" s="33">
        <v>0</v>
      </c>
      <c r="BF9" s="33">
        <v>0</v>
      </c>
      <c r="BG9" s="36">
        <v>0</v>
      </c>
      <c r="BH9" s="37">
        <f t="shared" ref="BH9:BI49" si="4">AP9+AX9+AZ9+BB9+BD9+BF9</f>
        <v>0</v>
      </c>
      <c r="BI9" s="36">
        <f t="shared" si="4"/>
        <v>0</v>
      </c>
    </row>
    <row r="10" spans="1:61" x14ac:dyDescent="0.25">
      <c r="A10" s="34">
        <v>3</v>
      </c>
      <c r="B10" s="35" t="s">
        <v>41</v>
      </c>
      <c r="C10" s="37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f t="shared" si="0"/>
        <v>0</v>
      </c>
      <c r="L10" s="36">
        <f t="shared" si="0"/>
        <v>0</v>
      </c>
      <c r="M10" s="37">
        <v>0</v>
      </c>
      <c r="N10" s="33">
        <v>0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33">
        <v>0</v>
      </c>
      <c r="W10" s="33">
        <f t="shared" si="1"/>
        <v>0</v>
      </c>
      <c r="X10" s="36">
        <f t="shared" si="1"/>
        <v>0</v>
      </c>
      <c r="Y10" s="37">
        <v>0</v>
      </c>
      <c r="Z10" s="33">
        <v>0</v>
      </c>
      <c r="AA10" s="33">
        <v>0</v>
      </c>
      <c r="AB10" s="33">
        <v>0</v>
      </c>
      <c r="AC10" s="33">
        <v>0</v>
      </c>
      <c r="AD10" s="33">
        <v>0</v>
      </c>
      <c r="AE10" s="33">
        <v>0</v>
      </c>
      <c r="AF10" s="33">
        <v>0</v>
      </c>
      <c r="AG10" s="33">
        <v>0</v>
      </c>
      <c r="AH10" s="33">
        <v>0</v>
      </c>
      <c r="AI10" s="33">
        <v>0</v>
      </c>
      <c r="AJ10" s="36">
        <v>0</v>
      </c>
      <c r="AK10" s="37">
        <f t="shared" si="2"/>
        <v>0</v>
      </c>
      <c r="AL10" s="38">
        <f t="shared" si="2"/>
        <v>0</v>
      </c>
      <c r="AM10" s="37">
        <v>0</v>
      </c>
      <c r="AN10" s="36">
        <v>0</v>
      </c>
      <c r="AO10" s="29"/>
      <c r="AP10" s="37">
        <v>0</v>
      </c>
      <c r="AQ10" s="36">
        <v>0</v>
      </c>
      <c r="AR10" s="37">
        <v>0</v>
      </c>
      <c r="AS10" s="33">
        <v>0</v>
      </c>
      <c r="AT10" s="33">
        <v>0</v>
      </c>
      <c r="AU10" s="33">
        <v>0</v>
      </c>
      <c r="AV10" s="33">
        <v>0</v>
      </c>
      <c r="AW10" s="33">
        <v>0</v>
      </c>
      <c r="AX10" s="33">
        <f t="shared" si="3"/>
        <v>0</v>
      </c>
      <c r="AY10" s="36">
        <f t="shared" si="3"/>
        <v>0</v>
      </c>
      <c r="AZ10" s="37">
        <v>0</v>
      </c>
      <c r="BA10" s="33">
        <v>0</v>
      </c>
      <c r="BB10" s="33">
        <v>0</v>
      </c>
      <c r="BC10" s="33">
        <v>0</v>
      </c>
      <c r="BD10" s="33">
        <v>0</v>
      </c>
      <c r="BE10" s="33">
        <v>0</v>
      </c>
      <c r="BF10" s="33">
        <v>0</v>
      </c>
      <c r="BG10" s="36">
        <v>0</v>
      </c>
      <c r="BH10" s="37">
        <f t="shared" si="4"/>
        <v>0</v>
      </c>
      <c r="BI10" s="36">
        <f t="shared" si="4"/>
        <v>0</v>
      </c>
    </row>
    <row r="11" spans="1:61" x14ac:dyDescent="0.25">
      <c r="A11" s="34">
        <v>4</v>
      </c>
      <c r="B11" s="35" t="s">
        <v>42</v>
      </c>
      <c r="C11" s="37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f t="shared" si="0"/>
        <v>0</v>
      </c>
      <c r="L11" s="36">
        <f t="shared" si="0"/>
        <v>0</v>
      </c>
      <c r="M11" s="37">
        <v>0</v>
      </c>
      <c r="N11" s="33">
        <v>0</v>
      </c>
      <c r="O11" s="33">
        <v>0</v>
      </c>
      <c r="P11" s="33">
        <v>0</v>
      </c>
      <c r="Q11" s="33">
        <v>0</v>
      </c>
      <c r="R11" s="33">
        <v>0</v>
      </c>
      <c r="S11" s="33">
        <v>0</v>
      </c>
      <c r="T11" s="33">
        <v>0</v>
      </c>
      <c r="U11" s="33">
        <v>0</v>
      </c>
      <c r="V11" s="33">
        <v>0</v>
      </c>
      <c r="W11" s="33">
        <f t="shared" si="1"/>
        <v>0</v>
      </c>
      <c r="X11" s="36">
        <f t="shared" si="1"/>
        <v>0</v>
      </c>
      <c r="Y11" s="37">
        <v>0</v>
      </c>
      <c r="Z11" s="33">
        <v>0</v>
      </c>
      <c r="AA11" s="33">
        <v>0</v>
      </c>
      <c r="AB11" s="33">
        <v>0</v>
      </c>
      <c r="AC11" s="33">
        <v>0</v>
      </c>
      <c r="AD11" s="33">
        <v>0</v>
      </c>
      <c r="AE11" s="33">
        <v>0</v>
      </c>
      <c r="AF11" s="33">
        <v>0</v>
      </c>
      <c r="AG11" s="33">
        <v>0</v>
      </c>
      <c r="AH11" s="33">
        <v>0</v>
      </c>
      <c r="AI11" s="33">
        <v>0</v>
      </c>
      <c r="AJ11" s="36">
        <v>0</v>
      </c>
      <c r="AK11" s="37">
        <f t="shared" si="2"/>
        <v>0</v>
      </c>
      <c r="AL11" s="38">
        <f t="shared" si="2"/>
        <v>0</v>
      </c>
      <c r="AM11" s="37">
        <v>0</v>
      </c>
      <c r="AN11" s="36">
        <v>0</v>
      </c>
      <c r="AO11" s="29"/>
      <c r="AP11" s="37">
        <v>0</v>
      </c>
      <c r="AQ11" s="36">
        <v>0</v>
      </c>
      <c r="AR11" s="37">
        <v>0</v>
      </c>
      <c r="AS11" s="33">
        <v>0</v>
      </c>
      <c r="AT11" s="33">
        <v>0</v>
      </c>
      <c r="AU11" s="33">
        <v>0</v>
      </c>
      <c r="AV11" s="33">
        <v>0</v>
      </c>
      <c r="AW11" s="33">
        <v>0</v>
      </c>
      <c r="AX11" s="33">
        <f t="shared" si="3"/>
        <v>0</v>
      </c>
      <c r="AY11" s="36">
        <f t="shared" si="3"/>
        <v>0</v>
      </c>
      <c r="AZ11" s="37">
        <v>0</v>
      </c>
      <c r="BA11" s="33">
        <v>0</v>
      </c>
      <c r="BB11" s="33">
        <v>0</v>
      </c>
      <c r="BC11" s="33">
        <v>0</v>
      </c>
      <c r="BD11" s="33">
        <v>0</v>
      </c>
      <c r="BE11" s="33">
        <v>0</v>
      </c>
      <c r="BF11" s="33">
        <v>0</v>
      </c>
      <c r="BG11" s="36">
        <v>0</v>
      </c>
      <c r="BH11" s="37">
        <f t="shared" si="4"/>
        <v>0</v>
      </c>
      <c r="BI11" s="36">
        <f t="shared" si="4"/>
        <v>0</v>
      </c>
    </row>
    <row r="12" spans="1:61" x14ac:dyDescent="0.25">
      <c r="A12" s="34">
        <v>5</v>
      </c>
      <c r="B12" s="35" t="s">
        <v>43</v>
      </c>
      <c r="C12" s="37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f t="shared" si="0"/>
        <v>0</v>
      </c>
      <c r="L12" s="36">
        <f t="shared" si="0"/>
        <v>0</v>
      </c>
      <c r="M12" s="37">
        <v>0</v>
      </c>
      <c r="N12" s="33">
        <v>0</v>
      </c>
      <c r="O12" s="33">
        <v>0</v>
      </c>
      <c r="P12" s="33">
        <v>0</v>
      </c>
      <c r="Q12" s="33">
        <v>0</v>
      </c>
      <c r="R12" s="33">
        <v>0</v>
      </c>
      <c r="S12" s="33">
        <v>0</v>
      </c>
      <c r="T12" s="33">
        <v>0</v>
      </c>
      <c r="U12" s="33">
        <v>0</v>
      </c>
      <c r="V12" s="33">
        <v>0</v>
      </c>
      <c r="W12" s="33">
        <f t="shared" si="1"/>
        <v>0</v>
      </c>
      <c r="X12" s="36">
        <f t="shared" si="1"/>
        <v>0</v>
      </c>
      <c r="Y12" s="37">
        <v>0</v>
      </c>
      <c r="Z12" s="33">
        <v>0</v>
      </c>
      <c r="AA12" s="33">
        <v>0</v>
      </c>
      <c r="AB12" s="33">
        <v>0</v>
      </c>
      <c r="AC12" s="33">
        <v>0</v>
      </c>
      <c r="AD12" s="33">
        <v>0</v>
      </c>
      <c r="AE12" s="33">
        <v>0</v>
      </c>
      <c r="AF12" s="33">
        <v>0</v>
      </c>
      <c r="AG12" s="33">
        <v>0</v>
      </c>
      <c r="AH12" s="33">
        <v>0</v>
      </c>
      <c r="AI12" s="33">
        <v>0</v>
      </c>
      <c r="AJ12" s="36">
        <v>0</v>
      </c>
      <c r="AK12" s="37">
        <f t="shared" si="2"/>
        <v>0</v>
      </c>
      <c r="AL12" s="38">
        <f t="shared" si="2"/>
        <v>0</v>
      </c>
      <c r="AM12" s="37">
        <v>0</v>
      </c>
      <c r="AN12" s="36">
        <v>0</v>
      </c>
      <c r="AO12" s="29"/>
      <c r="AP12" s="37">
        <v>0</v>
      </c>
      <c r="AQ12" s="36">
        <v>0</v>
      </c>
      <c r="AR12" s="37">
        <v>0</v>
      </c>
      <c r="AS12" s="33">
        <v>0</v>
      </c>
      <c r="AT12" s="33">
        <v>0</v>
      </c>
      <c r="AU12" s="33">
        <v>0</v>
      </c>
      <c r="AV12" s="33">
        <v>0</v>
      </c>
      <c r="AW12" s="33">
        <v>0</v>
      </c>
      <c r="AX12" s="33">
        <f t="shared" si="3"/>
        <v>0</v>
      </c>
      <c r="AY12" s="36">
        <f t="shared" si="3"/>
        <v>0</v>
      </c>
      <c r="AZ12" s="37">
        <v>0</v>
      </c>
      <c r="BA12" s="33">
        <v>0</v>
      </c>
      <c r="BB12" s="33">
        <v>0</v>
      </c>
      <c r="BC12" s="33">
        <v>0</v>
      </c>
      <c r="BD12" s="33">
        <v>0</v>
      </c>
      <c r="BE12" s="33">
        <v>0</v>
      </c>
      <c r="BF12" s="33">
        <v>0</v>
      </c>
      <c r="BG12" s="36">
        <v>0</v>
      </c>
      <c r="BH12" s="37">
        <f t="shared" si="4"/>
        <v>0</v>
      </c>
      <c r="BI12" s="36">
        <f t="shared" si="4"/>
        <v>0</v>
      </c>
    </row>
    <row r="13" spans="1:61" x14ac:dyDescent="0.25">
      <c r="A13" s="34">
        <v>6</v>
      </c>
      <c r="B13" s="35" t="s">
        <v>44</v>
      </c>
      <c r="C13" s="37">
        <v>0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f t="shared" si="0"/>
        <v>0</v>
      </c>
      <c r="L13" s="36">
        <f t="shared" si="0"/>
        <v>0</v>
      </c>
      <c r="M13" s="37">
        <v>0</v>
      </c>
      <c r="N13" s="33">
        <v>0</v>
      </c>
      <c r="O13" s="33">
        <v>0</v>
      </c>
      <c r="P13" s="33">
        <v>0</v>
      </c>
      <c r="Q13" s="33">
        <v>0</v>
      </c>
      <c r="R13" s="33">
        <v>0</v>
      </c>
      <c r="S13" s="33">
        <v>0</v>
      </c>
      <c r="T13" s="33">
        <v>0</v>
      </c>
      <c r="U13" s="33">
        <v>0</v>
      </c>
      <c r="V13" s="33">
        <v>0</v>
      </c>
      <c r="W13" s="33">
        <f t="shared" si="1"/>
        <v>0</v>
      </c>
      <c r="X13" s="36">
        <f t="shared" si="1"/>
        <v>0</v>
      </c>
      <c r="Y13" s="37">
        <v>0</v>
      </c>
      <c r="Z13" s="33">
        <v>0</v>
      </c>
      <c r="AA13" s="33">
        <v>0</v>
      </c>
      <c r="AB13" s="33">
        <v>0</v>
      </c>
      <c r="AC13" s="33">
        <v>0</v>
      </c>
      <c r="AD13" s="33">
        <v>0</v>
      </c>
      <c r="AE13" s="33">
        <v>0</v>
      </c>
      <c r="AF13" s="33">
        <v>0</v>
      </c>
      <c r="AG13" s="33">
        <v>0</v>
      </c>
      <c r="AH13" s="33">
        <v>0</v>
      </c>
      <c r="AI13" s="33">
        <v>0</v>
      </c>
      <c r="AJ13" s="36">
        <v>0</v>
      </c>
      <c r="AK13" s="37">
        <f t="shared" si="2"/>
        <v>0</v>
      </c>
      <c r="AL13" s="38">
        <f t="shared" si="2"/>
        <v>0</v>
      </c>
      <c r="AM13" s="37">
        <v>0</v>
      </c>
      <c r="AN13" s="36">
        <v>0</v>
      </c>
      <c r="AO13" s="29"/>
      <c r="AP13" s="37">
        <v>0</v>
      </c>
      <c r="AQ13" s="36">
        <v>0</v>
      </c>
      <c r="AR13" s="37">
        <v>0</v>
      </c>
      <c r="AS13" s="33">
        <v>0</v>
      </c>
      <c r="AT13" s="33">
        <v>0</v>
      </c>
      <c r="AU13" s="33">
        <v>0</v>
      </c>
      <c r="AV13" s="33">
        <v>0</v>
      </c>
      <c r="AW13" s="33">
        <v>0</v>
      </c>
      <c r="AX13" s="33">
        <f t="shared" si="3"/>
        <v>0</v>
      </c>
      <c r="AY13" s="36">
        <f t="shared" si="3"/>
        <v>0</v>
      </c>
      <c r="AZ13" s="37">
        <v>0</v>
      </c>
      <c r="BA13" s="33">
        <v>0</v>
      </c>
      <c r="BB13" s="33">
        <v>0</v>
      </c>
      <c r="BC13" s="33">
        <v>0</v>
      </c>
      <c r="BD13" s="33">
        <v>0</v>
      </c>
      <c r="BE13" s="33">
        <v>0</v>
      </c>
      <c r="BF13" s="33">
        <v>0</v>
      </c>
      <c r="BG13" s="36">
        <v>0</v>
      </c>
      <c r="BH13" s="37">
        <f t="shared" si="4"/>
        <v>0</v>
      </c>
      <c r="BI13" s="36">
        <f t="shared" si="4"/>
        <v>0</v>
      </c>
    </row>
    <row r="14" spans="1:61" x14ac:dyDescent="0.25">
      <c r="A14" s="34">
        <v>7</v>
      </c>
      <c r="B14" s="35" t="s">
        <v>45</v>
      </c>
      <c r="C14" s="37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f t="shared" si="0"/>
        <v>0</v>
      </c>
      <c r="L14" s="36">
        <f t="shared" si="0"/>
        <v>0</v>
      </c>
      <c r="M14" s="37">
        <v>0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33">
        <v>0</v>
      </c>
      <c r="T14" s="33">
        <v>0</v>
      </c>
      <c r="U14" s="33">
        <v>0</v>
      </c>
      <c r="V14" s="33">
        <v>0</v>
      </c>
      <c r="W14" s="33">
        <f t="shared" si="1"/>
        <v>0</v>
      </c>
      <c r="X14" s="36">
        <f t="shared" si="1"/>
        <v>0</v>
      </c>
      <c r="Y14" s="37">
        <v>0</v>
      </c>
      <c r="Z14" s="33">
        <v>0</v>
      </c>
      <c r="AA14" s="33">
        <v>0</v>
      </c>
      <c r="AB14" s="33">
        <v>0</v>
      </c>
      <c r="AC14" s="33">
        <v>0</v>
      </c>
      <c r="AD14" s="33">
        <v>0</v>
      </c>
      <c r="AE14" s="33">
        <v>0</v>
      </c>
      <c r="AF14" s="33">
        <v>0</v>
      </c>
      <c r="AG14" s="33">
        <v>0</v>
      </c>
      <c r="AH14" s="33">
        <v>0</v>
      </c>
      <c r="AI14" s="33">
        <v>0</v>
      </c>
      <c r="AJ14" s="36">
        <v>0</v>
      </c>
      <c r="AK14" s="37">
        <f t="shared" si="2"/>
        <v>0</v>
      </c>
      <c r="AL14" s="38">
        <f t="shared" si="2"/>
        <v>0</v>
      </c>
      <c r="AM14" s="37">
        <v>0</v>
      </c>
      <c r="AN14" s="36">
        <v>0</v>
      </c>
      <c r="AO14" s="29"/>
      <c r="AP14" s="37">
        <v>0</v>
      </c>
      <c r="AQ14" s="36">
        <v>0</v>
      </c>
      <c r="AR14" s="37">
        <v>0</v>
      </c>
      <c r="AS14" s="33">
        <v>0</v>
      </c>
      <c r="AT14" s="33">
        <v>0</v>
      </c>
      <c r="AU14" s="33">
        <v>0</v>
      </c>
      <c r="AV14" s="33">
        <v>0</v>
      </c>
      <c r="AW14" s="33">
        <v>0</v>
      </c>
      <c r="AX14" s="33">
        <f t="shared" si="3"/>
        <v>0</v>
      </c>
      <c r="AY14" s="36">
        <f t="shared" si="3"/>
        <v>0</v>
      </c>
      <c r="AZ14" s="37">
        <v>0</v>
      </c>
      <c r="BA14" s="33">
        <v>0</v>
      </c>
      <c r="BB14" s="33">
        <v>0</v>
      </c>
      <c r="BC14" s="33">
        <v>0</v>
      </c>
      <c r="BD14" s="33">
        <v>0</v>
      </c>
      <c r="BE14" s="33">
        <v>0</v>
      </c>
      <c r="BF14" s="33">
        <v>0</v>
      </c>
      <c r="BG14" s="36">
        <v>0</v>
      </c>
      <c r="BH14" s="37">
        <f t="shared" si="4"/>
        <v>0</v>
      </c>
      <c r="BI14" s="36">
        <f t="shared" si="4"/>
        <v>0</v>
      </c>
    </row>
    <row r="15" spans="1:61" x14ac:dyDescent="0.25">
      <c r="A15" s="34">
        <v>8</v>
      </c>
      <c r="B15" s="35" t="s">
        <v>46</v>
      </c>
      <c r="C15" s="37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f t="shared" si="0"/>
        <v>0</v>
      </c>
      <c r="L15" s="36">
        <f t="shared" si="0"/>
        <v>0</v>
      </c>
      <c r="M15" s="37">
        <v>0</v>
      </c>
      <c r="N15" s="33">
        <v>0</v>
      </c>
      <c r="O15" s="33">
        <v>0</v>
      </c>
      <c r="P15" s="33">
        <v>0</v>
      </c>
      <c r="Q15" s="33">
        <v>0</v>
      </c>
      <c r="R15" s="33">
        <v>0</v>
      </c>
      <c r="S15" s="33">
        <v>0</v>
      </c>
      <c r="T15" s="33">
        <v>0</v>
      </c>
      <c r="U15" s="33">
        <v>0</v>
      </c>
      <c r="V15" s="33">
        <v>0</v>
      </c>
      <c r="W15" s="33">
        <f t="shared" si="1"/>
        <v>0</v>
      </c>
      <c r="X15" s="36">
        <f t="shared" si="1"/>
        <v>0</v>
      </c>
      <c r="Y15" s="37">
        <v>0</v>
      </c>
      <c r="Z15" s="33">
        <v>0</v>
      </c>
      <c r="AA15" s="33">
        <v>0</v>
      </c>
      <c r="AB15" s="33">
        <v>0</v>
      </c>
      <c r="AC15" s="33">
        <v>0</v>
      </c>
      <c r="AD15" s="33">
        <v>0</v>
      </c>
      <c r="AE15" s="33">
        <v>0</v>
      </c>
      <c r="AF15" s="33">
        <v>0</v>
      </c>
      <c r="AG15" s="33">
        <v>0</v>
      </c>
      <c r="AH15" s="33">
        <v>0</v>
      </c>
      <c r="AI15" s="33">
        <v>0</v>
      </c>
      <c r="AJ15" s="36">
        <v>0</v>
      </c>
      <c r="AK15" s="37">
        <f t="shared" si="2"/>
        <v>0</v>
      </c>
      <c r="AL15" s="38">
        <f t="shared" si="2"/>
        <v>0</v>
      </c>
      <c r="AM15" s="37">
        <v>0</v>
      </c>
      <c r="AN15" s="36">
        <v>0</v>
      </c>
      <c r="AO15" s="29"/>
      <c r="AP15" s="37">
        <v>0</v>
      </c>
      <c r="AQ15" s="36">
        <v>0</v>
      </c>
      <c r="AR15" s="37">
        <v>0</v>
      </c>
      <c r="AS15" s="33">
        <v>0</v>
      </c>
      <c r="AT15" s="33">
        <v>0</v>
      </c>
      <c r="AU15" s="33">
        <v>0</v>
      </c>
      <c r="AV15" s="33">
        <v>0</v>
      </c>
      <c r="AW15" s="33">
        <v>0</v>
      </c>
      <c r="AX15" s="33">
        <f t="shared" si="3"/>
        <v>0</v>
      </c>
      <c r="AY15" s="36">
        <f t="shared" si="3"/>
        <v>0</v>
      </c>
      <c r="AZ15" s="37">
        <v>0</v>
      </c>
      <c r="BA15" s="33">
        <v>0</v>
      </c>
      <c r="BB15" s="33">
        <v>0</v>
      </c>
      <c r="BC15" s="33">
        <v>0</v>
      </c>
      <c r="BD15" s="33">
        <v>0</v>
      </c>
      <c r="BE15" s="33">
        <v>0</v>
      </c>
      <c r="BF15" s="33">
        <v>0</v>
      </c>
      <c r="BG15" s="36">
        <v>0</v>
      </c>
      <c r="BH15" s="37">
        <f t="shared" si="4"/>
        <v>0</v>
      </c>
      <c r="BI15" s="36">
        <f t="shared" si="4"/>
        <v>0</v>
      </c>
    </row>
    <row r="16" spans="1:61" x14ac:dyDescent="0.25">
      <c r="A16" s="34">
        <v>9</v>
      </c>
      <c r="B16" s="35" t="s">
        <v>47</v>
      </c>
      <c r="C16" s="37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f t="shared" si="0"/>
        <v>0</v>
      </c>
      <c r="L16" s="36">
        <f t="shared" si="0"/>
        <v>0</v>
      </c>
      <c r="M16" s="37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33">
        <f t="shared" si="1"/>
        <v>0</v>
      </c>
      <c r="X16" s="36">
        <f t="shared" si="1"/>
        <v>0</v>
      </c>
      <c r="Y16" s="37">
        <v>0</v>
      </c>
      <c r="Z16" s="33">
        <v>0</v>
      </c>
      <c r="AA16" s="33">
        <v>0</v>
      </c>
      <c r="AB16" s="33">
        <v>0</v>
      </c>
      <c r="AC16" s="33">
        <v>0</v>
      </c>
      <c r="AD16" s="33">
        <v>0</v>
      </c>
      <c r="AE16" s="33">
        <v>0</v>
      </c>
      <c r="AF16" s="33">
        <v>0</v>
      </c>
      <c r="AG16" s="33">
        <v>0</v>
      </c>
      <c r="AH16" s="33">
        <v>0</v>
      </c>
      <c r="AI16" s="33">
        <v>0</v>
      </c>
      <c r="AJ16" s="36">
        <v>0</v>
      </c>
      <c r="AK16" s="37">
        <f t="shared" si="2"/>
        <v>0</v>
      </c>
      <c r="AL16" s="38">
        <f t="shared" si="2"/>
        <v>0</v>
      </c>
      <c r="AM16" s="37">
        <v>0</v>
      </c>
      <c r="AN16" s="36">
        <v>0</v>
      </c>
      <c r="AO16" s="29"/>
      <c r="AP16" s="37">
        <v>0</v>
      </c>
      <c r="AQ16" s="36">
        <v>0</v>
      </c>
      <c r="AR16" s="37">
        <v>0</v>
      </c>
      <c r="AS16" s="33">
        <v>0</v>
      </c>
      <c r="AT16" s="33">
        <v>0</v>
      </c>
      <c r="AU16" s="33">
        <v>0</v>
      </c>
      <c r="AV16" s="33">
        <v>0</v>
      </c>
      <c r="AW16" s="33">
        <v>0</v>
      </c>
      <c r="AX16" s="33">
        <f t="shared" si="3"/>
        <v>0</v>
      </c>
      <c r="AY16" s="36">
        <f t="shared" si="3"/>
        <v>0</v>
      </c>
      <c r="AZ16" s="37">
        <v>0</v>
      </c>
      <c r="BA16" s="33">
        <v>0</v>
      </c>
      <c r="BB16" s="33">
        <v>0</v>
      </c>
      <c r="BC16" s="33">
        <v>0</v>
      </c>
      <c r="BD16" s="33">
        <v>0</v>
      </c>
      <c r="BE16" s="33">
        <v>0</v>
      </c>
      <c r="BF16" s="33">
        <v>0</v>
      </c>
      <c r="BG16" s="36">
        <v>0</v>
      </c>
      <c r="BH16" s="37">
        <f t="shared" si="4"/>
        <v>0</v>
      </c>
      <c r="BI16" s="36">
        <f t="shared" si="4"/>
        <v>0</v>
      </c>
    </row>
    <row r="17" spans="1:61" x14ac:dyDescent="0.25">
      <c r="A17" s="34">
        <v>10</v>
      </c>
      <c r="B17" s="35" t="s">
        <v>48</v>
      </c>
      <c r="C17" s="37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f t="shared" si="0"/>
        <v>0</v>
      </c>
      <c r="L17" s="36">
        <f t="shared" si="0"/>
        <v>0</v>
      </c>
      <c r="M17" s="37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33">
        <f t="shared" si="1"/>
        <v>0</v>
      </c>
      <c r="X17" s="36">
        <f t="shared" si="1"/>
        <v>0</v>
      </c>
      <c r="Y17" s="37">
        <v>0</v>
      </c>
      <c r="Z17" s="33">
        <v>0</v>
      </c>
      <c r="AA17" s="33">
        <v>0</v>
      </c>
      <c r="AB17" s="33">
        <v>0</v>
      </c>
      <c r="AC17" s="33">
        <v>0</v>
      </c>
      <c r="AD17" s="33">
        <v>0</v>
      </c>
      <c r="AE17" s="33">
        <v>0</v>
      </c>
      <c r="AF17" s="33">
        <v>0</v>
      </c>
      <c r="AG17" s="33">
        <v>0</v>
      </c>
      <c r="AH17" s="33">
        <v>0</v>
      </c>
      <c r="AI17" s="33">
        <v>0</v>
      </c>
      <c r="AJ17" s="36">
        <v>0</v>
      </c>
      <c r="AK17" s="37">
        <f t="shared" si="2"/>
        <v>0</v>
      </c>
      <c r="AL17" s="38">
        <f t="shared" si="2"/>
        <v>0</v>
      </c>
      <c r="AM17" s="37">
        <v>0</v>
      </c>
      <c r="AN17" s="36">
        <v>0</v>
      </c>
      <c r="AO17" s="29"/>
      <c r="AP17" s="37">
        <v>0</v>
      </c>
      <c r="AQ17" s="36">
        <v>0</v>
      </c>
      <c r="AR17" s="37">
        <v>0</v>
      </c>
      <c r="AS17" s="33">
        <v>0</v>
      </c>
      <c r="AT17" s="33">
        <v>0</v>
      </c>
      <c r="AU17" s="33">
        <v>0</v>
      </c>
      <c r="AV17" s="33">
        <v>0</v>
      </c>
      <c r="AW17" s="33">
        <v>0</v>
      </c>
      <c r="AX17" s="33">
        <f t="shared" si="3"/>
        <v>0</v>
      </c>
      <c r="AY17" s="36">
        <f t="shared" si="3"/>
        <v>0</v>
      </c>
      <c r="AZ17" s="37">
        <v>0</v>
      </c>
      <c r="BA17" s="33">
        <v>0</v>
      </c>
      <c r="BB17" s="33">
        <v>0</v>
      </c>
      <c r="BC17" s="33">
        <v>0</v>
      </c>
      <c r="BD17" s="33">
        <v>0</v>
      </c>
      <c r="BE17" s="33">
        <v>0</v>
      </c>
      <c r="BF17" s="33">
        <v>0</v>
      </c>
      <c r="BG17" s="36">
        <v>0</v>
      </c>
      <c r="BH17" s="37">
        <f t="shared" si="4"/>
        <v>0</v>
      </c>
      <c r="BI17" s="36">
        <f t="shared" si="4"/>
        <v>0</v>
      </c>
    </row>
    <row r="18" spans="1:61" x14ac:dyDescent="0.25">
      <c r="A18" s="34">
        <v>11</v>
      </c>
      <c r="B18" s="35" t="s">
        <v>49</v>
      </c>
      <c r="C18" s="37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f t="shared" si="0"/>
        <v>0</v>
      </c>
      <c r="L18" s="36">
        <f t="shared" si="0"/>
        <v>0</v>
      </c>
      <c r="M18" s="37">
        <v>0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3">
        <v>0</v>
      </c>
      <c r="V18" s="33">
        <v>0</v>
      </c>
      <c r="W18" s="33">
        <f t="shared" si="1"/>
        <v>0</v>
      </c>
      <c r="X18" s="36">
        <f t="shared" si="1"/>
        <v>0</v>
      </c>
      <c r="Y18" s="37">
        <v>0</v>
      </c>
      <c r="Z18" s="33">
        <v>0</v>
      </c>
      <c r="AA18" s="33">
        <v>0</v>
      </c>
      <c r="AB18" s="33">
        <v>0</v>
      </c>
      <c r="AC18" s="33">
        <v>0</v>
      </c>
      <c r="AD18" s="33">
        <v>0</v>
      </c>
      <c r="AE18" s="33">
        <v>0</v>
      </c>
      <c r="AF18" s="33">
        <v>0</v>
      </c>
      <c r="AG18" s="33">
        <v>0</v>
      </c>
      <c r="AH18" s="33">
        <v>0</v>
      </c>
      <c r="AI18" s="33">
        <v>0</v>
      </c>
      <c r="AJ18" s="36">
        <v>0</v>
      </c>
      <c r="AK18" s="37">
        <f t="shared" si="2"/>
        <v>0</v>
      </c>
      <c r="AL18" s="38">
        <f t="shared" si="2"/>
        <v>0</v>
      </c>
      <c r="AM18" s="37">
        <v>0</v>
      </c>
      <c r="AN18" s="36">
        <v>0</v>
      </c>
      <c r="AO18" s="29"/>
      <c r="AP18" s="37">
        <v>0</v>
      </c>
      <c r="AQ18" s="36">
        <v>0</v>
      </c>
      <c r="AR18" s="37">
        <v>0</v>
      </c>
      <c r="AS18" s="33">
        <v>0</v>
      </c>
      <c r="AT18" s="33">
        <v>0</v>
      </c>
      <c r="AU18" s="33">
        <v>0</v>
      </c>
      <c r="AV18" s="33">
        <v>0</v>
      </c>
      <c r="AW18" s="33">
        <v>0</v>
      </c>
      <c r="AX18" s="33">
        <f t="shared" si="3"/>
        <v>0</v>
      </c>
      <c r="AY18" s="36">
        <f t="shared" si="3"/>
        <v>0</v>
      </c>
      <c r="AZ18" s="37">
        <v>0</v>
      </c>
      <c r="BA18" s="33">
        <v>0</v>
      </c>
      <c r="BB18" s="33">
        <v>0</v>
      </c>
      <c r="BC18" s="33">
        <v>0</v>
      </c>
      <c r="BD18" s="33">
        <v>0</v>
      </c>
      <c r="BE18" s="33">
        <v>0</v>
      </c>
      <c r="BF18" s="33">
        <v>0</v>
      </c>
      <c r="BG18" s="36">
        <v>0</v>
      </c>
      <c r="BH18" s="37">
        <f t="shared" si="4"/>
        <v>0</v>
      </c>
      <c r="BI18" s="36">
        <f t="shared" si="4"/>
        <v>0</v>
      </c>
    </row>
    <row r="19" spans="1:61" x14ac:dyDescent="0.25">
      <c r="A19" s="34">
        <v>12</v>
      </c>
      <c r="B19" s="35" t="s">
        <v>50</v>
      </c>
      <c r="C19" s="37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f t="shared" si="0"/>
        <v>0</v>
      </c>
      <c r="L19" s="36">
        <f t="shared" si="0"/>
        <v>0</v>
      </c>
      <c r="M19" s="37">
        <v>0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33">
        <f t="shared" si="1"/>
        <v>0</v>
      </c>
      <c r="X19" s="36">
        <f t="shared" si="1"/>
        <v>0</v>
      </c>
      <c r="Y19" s="37">
        <v>0</v>
      </c>
      <c r="Z19" s="33">
        <v>0</v>
      </c>
      <c r="AA19" s="33">
        <v>0</v>
      </c>
      <c r="AB19" s="33">
        <v>0</v>
      </c>
      <c r="AC19" s="33">
        <v>0</v>
      </c>
      <c r="AD19" s="33">
        <v>0</v>
      </c>
      <c r="AE19" s="33">
        <v>0</v>
      </c>
      <c r="AF19" s="33">
        <v>0</v>
      </c>
      <c r="AG19" s="33">
        <v>0</v>
      </c>
      <c r="AH19" s="33">
        <v>0</v>
      </c>
      <c r="AI19" s="33">
        <v>0</v>
      </c>
      <c r="AJ19" s="36">
        <v>0</v>
      </c>
      <c r="AK19" s="37">
        <f t="shared" si="2"/>
        <v>0</v>
      </c>
      <c r="AL19" s="38">
        <f t="shared" si="2"/>
        <v>0</v>
      </c>
      <c r="AM19" s="37">
        <v>0</v>
      </c>
      <c r="AN19" s="36">
        <v>0</v>
      </c>
      <c r="AO19" s="29"/>
      <c r="AP19" s="37">
        <v>0</v>
      </c>
      <c r="AQ19" s="36">
        <v>0</v>
      </c>
      <c r="AR19" s="37">
        <v>0</v>
      </c>
      <c r="AS19" s="33">
        <v>0</v>
      </c>
      <c r="AT19" s="33">
        <v>0</v>
      </c>
      <c r="AU19" s="33">
        <v>0</v>
      </c>
      <c r="AV19" s="33">
        <v>0</v>
      </c>
      <c r="AW19" s="33">
        <v>0</v>
      </c>
      <c r="AX19" s="33">
        <f t="shared" si="3"/>
        <v>0</v>
      </c>
      <c r="AY19" s="36">
        <f t="shared" si="3"/>
        <v>0</v>
      </c>
      <c r="AZ19" s="37">
        <v>0</v>
      </c>
      <c r="BA19" s="33">
        <v>0</v>
      </c>
      <c r="BB19" s="33">
        <v>0</v>
      </c>
      <c r="BC19" s="33">
        <v>0</v>
      </c>
      <c r="BD19" s="33">
        <v>0</v>
      </c>
      <c r="BE19" s="33">
        <v>0</v>
      </c>
      <c r="BF19" s="33">
        <v>0</v>
      </c>
      <c r="BG19" s="36">
        <v>0</v>
      </c>
      <c r="BH19" s="37">
        <f t="shared" si="4"/>
        <v>0</v>
      </c>
      <c r="BI19" s="36">
        <f t="shared" si="4"/>
        <v>0</v>
      </c>
    </row>
    <row r="20" spans="1:61" x14ac:dyDescent="0.25">
      <c r="A20" s="34">
        <v>13</v>
      </c>
      <c r="B20" s="35" t="s">
        <v>51</v>
      </c>
      <c r="C20" s="37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f t="shared" si="0"/>
        <v>0</v>
      </c>
      <c r="L20" s="36">
        <f t="shared" si="0"/>
        <v>0</v>
      </c>
      <c r="M20" s="37">
        <v>0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  <c r="S20" s="33">
        <v>0</v>
      </c>
      <c r="T20" s="33">
        <v>0</v>
      </c>
      <c r="U20" s="33">
        <v>0</v>
      </c>
      <c r="V20" s="33">
        <v>0</v>
      </c>
      <c r="W20" s="33">
        <f t="shared" si="1"/>
        <v>0</v>
      </c>
      <c r="X20" s="36">
        <f t="shared" si="1"/>
        <v>0</v>
      </c>
      <c r="Y20" s="37">
        <v>0</v>
      </c>
      <c r="Z20" s="33">
        <v>0</v>
      </c>
      <c r="AA20" s="33">
        <v>0</v>
      </c>
      <c r="AB20" s="33">
        <v>0</v>
      </c>
      <c r="AC20" s="33">
        <v>0</v>
      </c>
      <c r="AD20" s="33">
        <v>0</v>
      </c>
      <c r="AE20" s="33">
        <v>0</v>
      </c>
      <c r="AF20" s="33">
        <v>0</v>
      </c>
      <c r="AG20" s="33">
        <v>0</v>
      </c>
      <c r="AH20" s="33">
        <v>0</v>
      </c>
      <c r="AI20" s="33">
        <v>0</v>
      </c>
      <c r="AJ20" s="36">
        <v>0</v>
      </c>
      <c r="AK20" s="37">
        <f t="shared" si="2"/>
        <v>0</v>
      </c>
      <c r="AL20" s="38">
        <f t="shared" si="2"/>
        <v>0</v>
      </c>
      <c r="AM20" s="37">
        <v>0</v>
      </c>
      <c r="AN20" s="36">
        <v>0</v>
      </c>
      <c r="AO20" s="29"/>
      <c r="AP20" s="37">
        <v>0</v>
      </c>
      <c r="AQ20" s="36">
        <v>0</v>
      </c>
      <c r="AR20" s="37">
        <v>0</v>
      </c>
      <c r="AS20" s="33">
        <v>0</v>
      </c>
      <c r="AT20" s="33">
        <v>0</v>
      </c>
      <c r="AU20" s="33">
        <v>0</v>
      </c>
      <c r="AV20" s="33">
        <v>0</v>
      </c>
      <c r="AW20" s="33">
        <v>0</v>
      </c>
      <c r="AX20" s="33">
        <f t="shared" si="3"/>
        <v>0</v>
      </c>
      <c r="AY20" s="36">
        <f t="shared" si="3"/>
        <v>0</v>
      </c>
      <c r="AZ20" s="37">
        <v>0</v>
      </c>
      <c r="BA20" s="33">
        <v>0</v>
      </c>
      <c r="BB20" s="33">
        <v>0</v>
      </c>
      <c r="BC20" s="33">
        <v>0</v>
      </c>
      <c r="BD20" s="33">
        <v>0</v>
      </c>
      <c r="BE20" s="33">
        <v>0</v>
      </c>
      <c r="BF20" s="33">
        <v>0</v>
      </c>
      <c r="BG20" s="36">
        <v>0</v>
      </c>
      <c r="BH20" s="37">
        <f t="shared" si="4"/>
        <v>0</v>
      </c>
      <c r="BI20" s="36">
        <f t="shared" si="4"/>
        <v>0</v>
      </c>
    </row>
    <row r="21" spans="1:61" x14ac:dyDescent="0.25">
      <c r="A21" s="34">
        <v>14</v>
      </c>
      <c r="B21" s="35" t="s">
        <v>52</v>
      </c>
      <c r="C21" s="37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f t="shared" si="0"/>
        <v>0</v>
      </c>
      <c r="L21" s="36">
        <f t="shared" si="0"/>
        <v>0</v>
      </c>
      <c r="M21" s="37">
        <v>0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0</v>
      </c>
      <c r="U21" s="33">
        <v>0</v>
      </c>
      <c r="V21" s="33">
        <v>0</v>
      </c>
      <c r="W21" s="33">
        <f t="shared" si="1"/>
        <v>0</v>
      </c>
      <c r="X21" s="36">
        <f t="shared" si="1"/>
        <v>0</v>
      </c>
      <c r="Y21" s="37">
        <v>0</v>
      </c>
      <c r="Z21" s="33">
        <v>0</v>
      </c>
      <c r="AA21" s="33">
        <v>0</v>
      </c>
      <c r="AB21" s="33">
        <v>0</v>
      </c>
      <c r="AC21" s="33">
        <v>0</v>
      </c>
      <c r="AD21" s="33">
        <v>0</v>
      </c>
      <c r="AE21" s="33">
        <v>0</v>
      </c>
      <c r="AF21" s="33">
        <v>0</v>
      </c>
      <c r="AG21" s="33">
        <v>0</v>
      </c>
      <c r="AH21" s="33">
        <v>0</v>
      </c>
      <c r="AI21" s="33">
        <v>0</v>
      </c>
      <c r="AJ21" s="36">
        <v>0</v>
      </c>
      <c r="AK21" s="37">
        <f t="shared" si="2"/>
        <v>0</v>
      </c>
      <c r="AL21" s="38">
        <f t="shared" si="2"/>
        <v>0</v>
      </c>
      <c r="AM21" s="37">
        <v>0</v>
      </c>
      <c r="AN21" s="36">
        <v>0</v>
      </c>
      <c r="AO21" s="29"/>
      <c r="AP21" s="37">
        <v>0</v>
      </c>
      <c r="AQ21" s="36">
        <v>0</v>
      </c>
      <c r="AR21" s="37">
        <v>0</v>
      </c>
      <c r="AS21" s="33">
        <v>0</v>
      </c>
      <c r="AT21" s="33">
        <v>0</v>
      </c>
      <c r="AU21" s="33">
        <v>0</v>
      </c>
      <c r="AV21" s="33">
        <v>0</v>
      </c>
      <c r="AW21" s="33">
        <v>0</v>
      </c>
      <c r="AX21" s="33">
        <f t="shared" si="3"/>
        <v>0</v>
      </c>
      <c r="AY21" s="36">
        <f t="shared" si="3"/>
        <v>0</v>
      </c>
      <c r="AZ21" s="37">
        <v>0</v>
      </c>
      <c r="BA21" s="33">
        <v>0</v>
      </c>
      <c r="BB21" s="33">
        <v>0</v>
      </c>
      <c r="BC21" s="33">
        <v>0</v>
      </c>
      <c r="BD21" s="33">
        <v>0</v>
      </c>
      <c r="BE21" s="33">
        <v>0</v>
      </c>
      <c r="BF21" s="33">
        <v>0</v>
      </c>
      <c r="BG21" s="36">
        <v>0</v>
      </c>
      <c r="BH21" s="37">
        <f t="shared" si="4"/>
        <v>0</v>
      </c>
      <c r="BI21" s="36">
        <f t="shared" si="4"/>
        <v>0</v>
      </c>
    </row>
    <row r="22" spans="1:61" x14ac:dyDescent="0.25">
      <c r="A22" s="34">
        <v>15</v>
      </c>
      <c r="B22" s="35" t="s">
        <v>53</v>
      </c>
      <c r="C22" s="37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f t="shared" si="0"/>
        <v>0</v>
      </c>
      <c r="L22" s="36">
        <f t="shared" si="0"/>
        <v>0</v>
      </c>
      <c r="M22" s="37">
        <v>0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33">
        <v>0</v>
      </c>
      <c r="V22" s="33">
        <v>0</v>
      </c>
      <c r="W22" s="33">
        <f t="shared" si="1"/>
        <v>0</v>
      </c>
      <c r="X22" s="36">
        <f t="shared" si="1"/>
        <v>0</v>
      </c>
      <c r="Y22" s="37">
        <v>0</v>
      </c>
      <c r="Z22" s="33">
        <v>0</v>
      </c>
      <c r="AA22" s="33">
        <v>0</v>
      </c>
      <c r="AB22" s="33">
        <v>0</v>
      </c>
      <c r="AC22" s="33">
        <v>0</v>
      </c>
      <c r="AD22" s="33">
        <v>0</v>
      </c>
      <c r="AE22" s="33">
        <v>0</v>
      </c>
      <c r="AF22" s="33">
        <v>0</v>
      </c>
      <c r="AG22" s="33">
        <v>0</v>
      </c>
      <c r="AH22" s="33">
        <v>0</v>
      </c>
      <c r="AI22" s="33">
        <v>0</v>
      </c>
      <c r="AJ22" s="36">
        <v>0</v>
      </c>
      <c r="AK22" s="37">
        <f t="shared" si="2"/>
        <v>0</v>
      </c>
      <c r="AL22" s="38">
        <f t="shared" si="2"/>
        <v>0</v>
      </c>
      <c r="AM22" s="37">
        <v>0</v>
      </c>
      <c r="AN22" s="36">
        <v>0</v>
      </c>
      <c r="AO22" s="29"/>
      <c r="AP22" s="37">
        <v>0</v>
      </c>
      <c r="AQ22" s="36">
        <v>0</v>
      </c>
      <c r="AR22" s="37">
        <v>0</v>
      </c>
      <c r="AS22" s="33">
        <v>0</v>
      </c>
      <c r="AT22" s="33">
        <v>0</v>
      </c>
      <c r="AU22" s="33">
        <v>0</v>
      </c>
      <c r="AV22" s="33">
        <v>0</v>
      </c>
      <c r="AW22" s="33">
        <v>0</v>
      </c>
      <c r="AX22" s="33">
        <f t="shared" si="3"/>
        <v>0</v>
      </c>
      <c r="AY22" s="36">
        <f t="shared" si="3"/>
        <v>0</v>
      </c>
      <c r="AZ22" s="37">
        <v>0</v>
      </c>
      <c r="BA22" s="33">
        <v>0</v>
      </c>
      <c r="BB22" s="33">
        <v>0</v>
      </c>
      <c r="BC22" s="33">
        <v>0</v>
      </c>
      <c r="BD22" s="33">
        <v>0</v>
      </c>
      <c r="BE22" s="33">
        <v>0</v>
      </c>
      <c r="BF22" s="33">
        <v>0</v>
      </c>
      <c r="BG22" s="36">
        <v>0</v>
      </c>
      <c r="BH22" s="37">
        <f t="shared" si="4"/>
        <v>0</v>
      </c>
      <c r="BI22" s="36">
        <f t="shared" si="4"/>
        <v>0</v>
      </c>
    </row>
    <row r="23" spans="1:61" x14ac:dyDescent="0.25">
      <c r="A23" s="34">
        <v>16</v>
      </c>
      <c r="B23" s="35" t="s">
        <v>54</v>
      </c>
      <c r="C23" s="37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f t="shared" si="0"/>
        <v>0</v>
      </c>
      <c r="L23" s="36">
        <f t="shared" si="0"/>
        <v>0</v>
      </c>
      <c r="M23" s="37">
        <v>0</v>
      </c>
      <c r="N23" s="33">
        <v>0</v>
      </c>
      <c r="O23" s="33">
        <v>0</v>
      </c>
      <c r="P23" s="33">
        <v>0</v>
      </c>
      <c r="Q23" s="33">
        <v>0</v>
      </c>
      <c r="R23" s="33">
        <v>0</v>
      </c>
      <c r="S23" s="33">
        <v>0</v>
      </c>
      <c r="T23" s="33">
        <v>0</v>
      </c>
      <c r="U23" s="33">
        <v>0</v>
      </c>
      <c r="V23" s="33">
        <v>0</v>
      </c>
      <c r="W23" s="33">
        <f t="shared" si="1"/>
        <v>0</v>
      </c>
      <c r="X23" s="36">
        <f t="shared" si="1"/>
        <v>0</v>
      </c>
      <c r="Y23" s="37">
        <v>0</v>
      </c>
      <c r="Z23" s="33">
        <v>0</v>
      </c>
      <c r="AA23" s="33">
        <v>0</v>
      </c>
      <c r="AB23" s="33">
        <v>0</v>
      </c>
      <c r="AC23" s="33">
        <v>0</v>
      </c>
      <c r="AD23" s="33">
        <v>0</v>
      </c>
      <c r="AE23" s="33">
        <v>0</v>
      </c>
      <c r="AF23" s="33">
        <v>0</v>
      </c>
      <c r="AG23" s="33">
        <v>0</v>
      </c>
      <c r="AH23" s="33">
        <v>0</v>
      </c>
      <c r="AI23" s="33">
        <v>0</v>
      </c>
      <c r="AJ23" s="36">
        <v>0</v>
      </c>
      <c r="AK23" s="37">
        <f t="shared" si="2"/>
        <v>0</v>
      </c>
      <c r="AL23" s="38">
        <f t="shared" si="2"/>
        <v>0</v>
      </c>
      <c r="AM23" s="37">
        <v>0</v>
      </c>
      <c r="AN23" s="36">
        <v>0</v>
      </c>
      <c r="AO23" s="29"/>
      <c r="AP23" s="37">
        <v>0</v>
      </c>
      <c r="AQ23" s="36">
        <v>0</v>
      </c>
      <c r="AR23" s="37">
        <v>0</v>
      </c>
      <c r="AS23" s="33">
        <v>0</v>
      </c>
      <c r="AT23" s="33">
        <v>0</v>
      </c>
      <c r="AU23" s="33">
        <v>0</v>
      </c>
      <c r="AV23" s="33">
        <v>0</v>
      </c>
      <c r="AW23" s="33">
        <v>0</v>
      </c>
      <c r="AX23" s="33">
        <f t="shared" si="3"/>
        <v>0</v>
      </c>
      <c r="AY23" s="36">
        <f t="shared" si="3"/>
        <v>0</v>
      </c>
      <c r="AZ23" s="37">
        <v>0</v>
      </c>
      <c r="BA23" s="33">
        <v>0</v>
      </c>
      <c r="BB23" s="33">
        <v>0</v>
      </c>
      <c r="BC23" s="33">
        <v>0</v>
      </c>
      <c r="BD23" s="33">
        <v>0</v>
      </c>
      <c r="BE23" s="33">
        <v>0</v>
      </c>
      <c r="BF23" s="33">
        <v>0</v>
      </c>
      <c r="BG23" s="36">
        <v>0</v>
      </c>
      <c r="BH23" s="37">
        <f t="shared" si="4"/>
        <v>0</v>
      </c>
      <c r="BI23" s="36">
        <f t="shared" si="4"/>
        <v>0</v>
      </c>
    </row>
    <row r="24" spans="1:61" x14ac:dyDescent="0.25">
      <c r="A24" s="34">
        <v>17</v>
      </c>
      <c r="B24" s="35" t="s">
        <v>55</v>
      </c>
      <c r="C24" s="37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f t="shared" si="0"/>
        <v>0</v>
      </c>
      <c r="L24" s="36">
        <f t="shared" si="0"/>
        <v>0</v>
      </c>
      <c r="M24" s="37">
        <v>0</v>
      </c>
      <c r="N24" s="33">
        <v>0</v>
      </c>
      <c r="O24" s="33">
        <v>0</v>
      </c>
      <c r="P24" s="33">
        <v>0</v>
      </c>
      <c r="Q24" s="33">
        <v>0</v>
      </c>
      <c r="R24" s="33">
        <v>0</v>
      </c>
      <c r="S24" s="33">
        <v>0</v>
      </c>
      <c r="T24" s="33">
        <v>0</v>
      </c>
      <c r="U24" s="33">
        <v>0</v>
      </c>
      <c r="V24" s="33">
        <v>0</v>
      </c>
      <c r="W24" s="33">
        <f t="shared" si="1"/>
        <v>0</v>
      </c>
      <c r="X24" s="36">
        <f t="shared" si="1"/>
        <v>0</v>
      </c>
      <c r="Y24" s="37">
        <v>0</v>
      </c>
      <c r="Z24" s="33">
        <v>0</v>
      </c>
      <c r="AA24" s="33">
        <v>0</v>
      </c>
      <c r="AB24" s="33">
        <v>0</v>
      </c>
      <c r="AC24" s="33">
        <v>0</v>
      </c>
      <c r="AD24" s="33">
        <v>0</v>
      </c>
      <c r="AE24" s="33">
        <v>0</v>
      </c>
      <c r="AF24" s="33">
        <v>0</v>
      </c>
      <c r="AG24" s="33">
        <v>0</v>
      </c>
      <c r="AH24" s="33">
        <v>0</v>
      </c>
      <c r="AI24" s="33">
        <v>0</v>
      </c>
      <c r="AJ24" s="36">
        <v>0</v>
      </c>
      <c r="AK24" s="37">
        <f t="shared" si="2"/>
        <v>0</v>
      </c>
      <c r="AL24" s="38">
        <f t="shared" si="2"/>
        <v>0</v>
      </c>
      <c r="AM24" s="37">
        <v>0</v>
      </c>
      <c r="AN24" s="36">
        <v>0</v>
      </c>
      <c r="AO24" s="29"/>
      <c r="AP24" s="37">
        <v>0</v>
      </c>
      <c r="AQ24" s="36">
        <v>0</v>
      </c>
      <c r="AR24" s="37">
        <v>0</v>
      </c>
      <c r="AS24" s="33">
        <v>0</v>
      </c>
      <c r="AT24" s="33">
        <v>0</v>
      </c>
      <c r="AU24" s="33">
        <v>0</v>
      </c>
      <c r="AV24" s="33">
        <v>0</v>
      </c>
      <c r="AW24" s="33">
        <v>0</v>
      </c>
      <c r="AX24" s="33">
        <f t="shared" si="3"/>
        <v>0</v>
      </c>
      <c r="AY24" s="36">
        <f t="shared" si="3"/>
        <v>0</v>
      </c>
      <c r="AZ24" s="37">
        <v>0</v>
      </c>
      <c r="BA24" s="33">
        <v>0</v>
      </c>
      <c r="BB24" s="33">
        <v>0</v>
      </c>
      <c r="BC24" s="33">
        <v>0</v>
      </c>
      <c r="BD24" s="33">
        <v>0</v>
      </c>
      <c r="BE24" s="33">
        <v>0</v>
      </c>
      <c r="BF24" s="33">
        <v>0</v>
      </c>
      <c r="BG24" s="36">
        <v>0</v>
      </c>
      <c r="BH24" s="37">
        <f t="shared" si="4"/>
        <v>0</v>
      </c>
      <c r="BI24" s="36">
        <f t="shared" si="4"/>
        <v>0</v>
      </c>
    </row>
    <row r="25" spans="1:61" x14ac:dyDescent="0.25">
      <c r="A25" s="34">
        <v>18</v>
      </c>
      <c r="B25" s="35" t="s">
        <v>56</v>
      </c>
      <c r="C25" s="37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f t="shared" si="0"/>
        <v>0</v>
      </c>
      <c r="L25" s="36">
        <f t="shared" si="0"/>
        <v>0</v>
      </c>
      <c r="M25" s="37">
        <v>0</v>
      </c>
      <c r="N25" s="33">
        <v>0</v>
      </c>
      <c r="O25" s="33">
        <v>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  <c r="U25" s="33">
        <v>0</v>
      </c>
      <c r="V25" s="33">
        <v>0</v>
      </c>
      <c r="W25" s="33">
        <f t="shared" si="1"/>
        <v>0</v>
      </c>
      <c r="X25" s="36">
        <f t="shared" si="1"/>
        <v>0</v>
      </c>
      <c r="Y25" s="37">
        <v>0</v>
      </c>
      <c r="Z25" s="33">
        <v>0</v>
      </c>
      <c r="AA25" s="33">
        <v>0</v>
      </c>
      <c r="AB25" s="33">
        <v>0</v>
      </c>
      <c r="AC25" s="33">
        <v>0</v>
      </c>
      <c r="AD25" s="33">
        <v>0</v>
      </c>
      <c r="AE25" s="33">
        <v>0</v>
      </c>
      <c r="AF25" s="33">
        <v>0</v>
      </c>
      <c r="AG25" s="33">
        <v>0</v>
      </c>
      <c r="AH25" s="33">
        <v>0</v>
      </c>
      <c r="AI25" s="33">
        <v>0</v>
      </c>
      <c r="AJ25" s="36">
        <v>0</v>
      </c>
      <c r="AK25" s="37">
        <f t="shared" si="2"/>
        <v>0</v>
      </c>
      <c r="AL25" s="38">
        <f t="shared" si="2"/>
        <v>0</v>
      </c>
      <c r="AM25" s="37">
        <v>0</v>
      </c>
      <c r="AN25" s="36">
        <v>0</v>
      </c>
      <c r="AO25" s="29"/>
      <c r="AP25" s="37">
        <v>0</v>
      </c>
      <c r="AQ25" s="36">
        <v>0</v>
      </c>
      <c r="AR25" s="37">
        <v>0</v>
      </c>
      <c r="AS25" s="33">
        <v>0</v>
      </c>
      <c r="AT25" s="33">
        <v>0</v>
      </c>
      <c r="AU25" s="33">
        <v>0</v>
      </c>
      <c r="AV25" s="33">
        <v>0</v>
      </c>
      <c r="AW25" s="33">
        <v>0</v>
      </c>
      <c r="AX25" s="33">
        <f t="shared" si="3"/>
        <v>0</v>
      </c>
      <c r="AY25" s="36">
        <f t="shared" si="3"/>
        <v>0</v>
      </c>
      <c r="AZ25" s="37">
        <v>0</v>
      </c>
      <c r="BA25" s="33">
        <v>0</v>
      </c>
      <c r="BB25" s="33">
        <v>0</v>
      </c>
      <c r="BC25" s="33">
        <v>0</v>
      </c>
      <c r="BD25" s="33">
        <v>0</v>
      </c>
      <c r="BE25" s="33">
        <v>0</v>
      </c>
      <c r="BF25" s="33">
        <v>0</v>
      </c>
      <c r="BG25" s="36">
        <v>0</v>
      </c>
      <c r="BH25" s="37">
        <f t="shared" si="4"/>
        <v>0</v>
      </c>
      <c r="BI25" s="36">
        <f t="shared" si="4"/>
        <v>0</v>
      </c>
    </row>
    <row r="26" spans="1:61" x14ac:dyDescent="0.25">
      <c r="A26" s="34">
        <v>19</v>
      </c>
      <c r="B26" s="35" t="s">
        <v>57</v>
      </c>
      <c r="C26" s="37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f t="shared" si="0"/>
        <v>0</v>
      </c>
      <c r="L26" s="36">
        <f t="shared" si="0"/>
        <v>0</v>
      </c>
      <c r="M26" s="37">
        <v>0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3">
        <v>0</v>
      </c>
      <c r="W26" s="33">
        <f t="shared" si="1"/>
        <v>0</v>
      </c>
      <c r="X26" s="36">
        <f t="shared" si="1"/>
        <v>0</v>
      </c>
      <c r="Y26" s="37">
        <v>0</v>
      </c>
      <c r="Z26" s="33">
        <v>0</v>
      </c>
      <c r="AA26" s="33">
        <v>0</v>
      </c>
      <c r="AB26" s="33">
        <v>0</v>
      </c>
      <c r="AC26" s="33">
        <v>0</v>
      </c>
      <c r="AD26" s="33">
        <v>0</v>
      </c>
      <c r="AE26" s="33">
        <v>0</v>
      </c>
      <c r="AF26" s="33">
        <v>0</v>
      </c>
      <c r="AG26" s="33">
        <v>0</v>
      </c>
      <c r="AH26" s="33">
        <v>0</v>
      </c>
      <c r="AI26" s="33">
        <v>0</v>
      </c>
      <c r="AJ26" s="36">
        <v>0</v>
      </c>
      <c r="AK26" s="37">
        <f t="shared" si="2"/>
        <v>0</v>
      </c>
      <c r="AL26" s="38">
        <f t="shared" si="2"/>
        <v>0</v>
      </c>
      <c r="AM26" s="37">
        <v>0</v>
      </c>
      <c r="AN26" s="36">
        <v>0</v>
      </c>
      <c r="AO26" s="29"/>
      <c r="AP26" s="37">
        <v>0</v>
      </c>
      <c r="AQ26" s="36">
        <v>0</v>
      </c>
      <c r="AR26" s="37">
        <v>0</v>
      </c>
      <c r="AS26" s="33">
        <v>0</v>
      </c>
      <c r="AT26" s="33">
        <v>0</v>
      </c>
      <c r="AU26" s="33">
        <v>0</v>
      </c>
      <c r="AV26" s="33">
        <v>0</v>
      </c>
      <c r="AW26" s="33">
        <v>0</v>
      </c>
      <c r="AX26" s="33">
        <f t="shared" si="3"/>
        <v>0</v>
      </c>
      <c r="AY26" s="36">
        <f t="shared" si="3"/>
        <v>0</v>
      </c>
      <c r="AZ26" s="37">
        <v>0</v>
      </c>
      <c r="BA26" s="33">
        <v>0</v>
      </c>
      <c r="BB26" s="33">
        <v>0</v>
      </c>
      <c r="BC26" s="33">
        <v>0</v>
      </c>
      <c r="BD26" s="33">
        <v>0</v>
      </c>
      <c r="BE26" s="33">
        <v>0</v>
      </c>
      <c r="BF26" s="33">
        <v>0</v>
      </c>
      <c r="BG26" s="36">
        <v>0</v>
      </c>
      <c r="BH26" s="37">
        <f t="shared" si="4"/>
        <v>0</v>
      </c>
      <c r="BI26" s="36">
        <f t="shared" si="4"/>
        <v>0</v>
      </c>
    </row>
    <row r="27" spans="1:61" x14ac:dyDescent="0.25">
      <c r="A27" s="34">
        <v>20</v>
      </c>
      <c r="B27" s="35" t="s">
        <v>58</v>
      </c>
      <c r="C27" s="37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f t="shared" si="0"/>
        <v>0</v>
      </c>
      <c r="L27" s="36">
        <f t="shared" si="0"/>
        <v>0</v>
      </c>
      <c r="M27" s="37">
        <v>0</v>
      </c>
      <c r="N27" s="33">
        <v>0</v>
      </c>
      <c r="O27" s="33">
        <v>0</v>
      </c>
      <c r="P27" s="33">
        <v>0</v>
      </c>
      <c r="Q27" s="33">
        <v>0</v>
      </c>
      <c r="R27" s="33">
        <v>0</v>
      </c>
      <c r="S27" s="33">
        <v>0</v>
      </c>
      <c r="T27" s="33">
        <v>0</v>
      </c>
      <c r="U27" s="33">
        <v>0</v>
      </c>
      <c r="V27" s="33">
        <v>0</v>
      </c>
      <c r="W27" s="33">
        <f t="shared" si="1"/>
        <v>0</v>
      </c>
      <c r="X27" s="36">
        <f t="shared" si="1"/>
        <v>0</v>
      </c>
      <c r="Y27" s="37">
        <v>0</v>
      </c>
      <c r="Z27" s="33">
        <v>0</v>
      </c>
      <c r="AA27" s="33">
        <v>0</v>
      </c>
      <c r="AB27" s="33">
        <v>0</v>
      </c>
      <c r="AC27" s="33">
        <v>0</v>
      </c>
      <c r="AD27" s="33">
        <v>0</v>
      </c>
      <c r="AE27" s="33">
        <v>0</v>
      </c>
      <c r="AF27" s="33">
        <v>0</v>
      </c>
      <c r="AG27" s="33">
        <v>0</v>
      </c>
      <c r="AH27" s="33">
        <v>0</v>
      </c>
      <c r="AI27" s="33">
        <v>0</v>
      </c>
      <c r="AJ27" s="36">
        <v>0</v>
      </c>
      <c r="AK27" s="37">
        <f t="shared" si="2"/>
        <v>0</v>
      </c>
      <c r="AL27" s="38">
        <f t="shared" si="2"/>
        <v>0</v>
      </c>
      <c r="AM27" s="37">
        <v>0</v>
      </c>
      <c r="AN27" s="36">
        <v>0</v>
      </c>
      <c r="AO27" s="29"/>
      <c r="AP27" s="37">
        <v>0</v>
      </c>
      <c r="AQ27" s="36">
        <v>0</v>
      </c>
      <c r="AR27" s="37">
        <v>0</v>
      </c>
      <c r="AS27" s="33">
        <v>0</v>
      </c>
      <c r="AT27" s="33">
        <v>0</v>
      </c>
      <c r="AU27" s="33">
        <v>0</v>
      </c>
      <c r="AV27" s="33">
        <v>0</v>
      </c>
      <c r="AW27" s="33">
        <v>0</v>
      </c>
      <c r="AX27" s="33">
        <f t="shared" si="3"/>
        <v>0</v>
      </c>
      <c r="AY27" s="36">
        <f t="shared" si="3"/>
        <v>0</v>
      </c>
      <c r="AZ27" s="37">
        <v>0</v>
      </c>
      <c r="BA27" s="33">
        <v>0</v>
      </c>
      <c r="BB27" s="33">
        <v>0</v>
      </c>
      <c r="BC27" s="33">
        <v>0</v>
      </c>
      <c r="BD27" s="33">
        <v>0</v>
      </c>
      <c r="BE27" s="33">
        <v>0</v>
      </c>
      <c r="BF27" s="33">
        <v>0</v>
      </c>
      <c r="BG27" s="36">
        <v>0</v>
      </c>
      <c r="BH27" s="37">
        <f t="shared" si="4"/>
        <v>0</v>
      </c>
      <c r="BI27" s="36">
        <f t="shared" si="4"/>
        <v>0</v>
      </c>
    </row>
    <row r="28" spans="1:61" x14ac:dyDescent="0.25">
      <c r="A28" s="34">
        <v>21</v>
      </c>
      <c r="B28" s="35" t="s">
        <v>59</v>
      </c>
      <c r="C28" s="37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f t="shared" si="0"/>
        <v>0</v>
      </c>
      <c r="L28" s="36">
        <f t="shared" si="0"/>
        <v>0</v>
      </c>
      <c r="M28" s="37">
        <v>0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3">
        <v>0</v>
      </c>
      <c r="T28" s="33">
        <v>0</v>
      </c>
      <c r="U28" s="33">
        <v>0</v>
      </c>
      <c r="V28" s="33">
        <v>0</v>
      </c>
      <c r="W28" s="33">
        <f t="shared" si="1"/>
        <v>0</v>
      </c>
      <c r="X28" s="36">
        <f t="shared" si="1"/>
        <v>0</v>
      </c>
      <c r="Y28" s="37">
        <v>0</v>
      </c>
      <c r="Z28" s="33">
        <v>0</v>
      </c>
      <c r="AA28" s="33">
        <v>0</v>
      </c>
      <c r="AB28" s="33">
        <v>0</v>
      </c>
      <c r="AC28" s="33">
        <v>0</v>
      </c>
      <c r="AD28" s="33">
        <v>0</v>
      </c>
      <c r="AE28" s="33">
        <v>0</v>
      </c>
      <c r="AF28" s="33">
        <v>0</v>
      </c>
      <c r="AG28" s="33">
        <v>0</v>
      </c>
      <c r="AH28" s="33">
        <v>0</v>
      </c>
      <c r="AI28" s="33">
        <v>0</v>
      </c>
      <c r="AJ28" s="36">
        <v>0</v>
      </c>
      <c r="AK28" s="37">
        <f t="shared" si="2"/>
        <v>0</v>
      </c>
      <c r="AL28" s="38">
        <f t="shared" si="2"/>
        <v>0</v>
      </c>
      <c r="AM28" s="37">
        <v>0</v>
      </c>
      <c r="AN28" s="36">
        <v>0</v>
      </c>
      <c r="AO28" s="29"/>
      <c r="AP28" s="37">
        <v>0</v>
      </c>
      <c r="AQ28" s="36">
        <v>0</v>
      </c>
      <c r="AR28" s="37">
        <v>0</v>
      </c>
      <c r="AS28" s="33">
        <v>0</v>
      </c>
      <c r="AT28" s="33">
        <v>0</v>
      </c>
      <c r="AU28" s="33">
        <v>0</v>
      </c>
      <c r="AV28" s="33">
        <v>0</v>
      </c>
      <c r="AW28" s="33">
        <v>0</v>
      </c>
      <c r="AX28" s="33">
        <f t="shared" si="3"/>
        <v>0</v>
      </c>
      <c r="AY28" s="36">
        <f t="shared" si="3"/>
        <v>0</v>
      </c>
      <c r="AZ28" s="37">
        <v>0</v>
      </c>
      <c r="BA28" s="33">
        <v>0</v>
      </c>
      <c r="BB28" s="33">
        <v>0</v>
      </c>
      <c r="BC28" s="33">
        <v>0</v>
      </c>
      <c r="BD28" s="33">
        <v>0</v>
      </c>
      <c r="BE28" s="33">
        <v>0</v>
      </c>
      <c r="BF28" s="33">
        <v>0</v>
      </c>
      <c r="BG28" s="36">
        <v>0</v>
      </c>
      <c r="BH28" s="37">
        <f t="shared" si="4"/>
        <v>0</v>
      </c>
      <c r="BI28" s="36">
        <f t="shared" si="4"/>
        <v>0</v>
      </c>
    </row>
    <row r="29" spans="1:61" x14ac:dyDescent="0.25">
      <c r="A29" s="34">
        <v>22</v>
      </c>
      <c r="B29" s="35" t="s">
        <v>60</v>
      </c>
      <c r="C29" s="37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f t="shared" si="0"/>
        <v>0</v>
      </c>
      <c r="L29" s="36">
        <f t="shared" si="0"/>
        <v>0</v>
      </c>
      <c r="M29" s="37">
        <v>0</v>
      </c>
      <c r="N29" s="33">
        <v>0</v>
      </c>
      <c r="O29" s="33">
        <v>0</v>
      </c>
      <c r="P29" s="33">
        <v>0</v>
      </c>
      <c r="Q29" s="33">
        <v>0</v>
      </c>
      <c r="R29" s="33">
        <v>0</v>
      </c>
      <c r="S29" s="33">
        <v>0</v>
      </c>
      <c r="T29" s="33">
        <v>0</v>
      </c>
      <c r="U29" s="33">
        <v>0</v>
      </c>
      <c r="V29" s="33">
        <v>0</v>
      </c>
      <c r="W29" s="33">
        <f t="shared" si="1"/>
        <v>0</v>
      </c>
      <c r="X29" s="36">
        <f t="shared" si="1"/>
        <v>0</v>
      </c>
      <c r="Y29" s="37">
        <v>0</v>
      </c>
      <c r="Z29" s="33">
        <v>0</v>
      </c>
      <c r="AA29" s="33">
        <v>0</v>
      </c>
      <c r="AB29" s="33">
        <v>0</v>
      </c>
      <c r="AC29" s="33">
        <v>0</v>
      </c>
      <c r="AD29" s="33">
        <v>0</v>
      </c>
      <c r="AE29" s="33">
        <v>0</v>
      </c>
      <c r="AF29" s="33">
        <v>0</v>
      </c>
      <c r="AG29" s="33">
        <v>0</v>
      </c>
      <c r="AH29" s="33">
        <v>0</v>
      </c>
      <c r="AI29" s="33">
        <v>0</v>
      </c>
      <c r="AJ29" s="36">
        <v>0</v>
      </c>
      <c r="AK29" s="37">
        <f t="shared" si="2"/>
        <v>0</v>
      </c>
      <c r="AL29" s="38">
        <f t="shared" si="2"/>
        <v>0</v>
      </c>
      <c r="AM29" s="37">
        <v>0</v>
      </c>
      <c r="AN29" s="36">
        <v>0</v>
      </c>
      <c r="AO29" s="29"/>
      <c r="AP29" s="37">
        <v>0</v>
      </c>
      <c r="AQ29" s="36">
        <v>0</v>
      </c>
      <c r="AR29" s="37">
        <v>0</v>
      </c>
      <c r="AS29" s="33">
        <v>0</v>
      </c>
      <c r="AT29" s="33">
        <v>0</v>
      </c>
      <c r="AU29" s="33">
        <v>0</v>
      </c>
      <c r="AV29" s="33">
        <v>0</v>
      </c>
      <c r="AW29" s="33">
        <v>0</v>
      </c>
      <c r="AX29" s="33">
        <f t="shared" si="3"/>
        <v>0</v>
      </c>
      <c r="AY29" s="36">
        <f t="shared" si="3"/>
        <v>0</v>
      </c>
      <c r="AZ29" s="37">
        <v>0</v>
      </c>
      <c r="BA29" s="33">
        <v>0</v>
      </c>
      <c r="BB29" s="33">
        <v>0</v>
      </c>
      <c r="BC29" s="33">
        <v>0</v>
      </c>
      <c r="BD29" s="33">
        <v>0</v>
      </c>
      <c r="BE29" s="33">
        <v>0</v>
      </c>
      <c r="BF29" s="33">
        <v>0</v>
      </c>
      <c r="BG29" s="36">
        <v>0</v>
      </c>
      <c r="BH29" s="37">
        <f t="shared" si="4"/>
        <v>0</v>
      </c>
      <c r="BI29" s="36">
        <f t="shared" si="4"/>
        <v>0</v>
      </c>
    </row>
    <row r="30" spans="1:61" x14ac:dyDescent="0.25">
      <c r="A30" s="34">
        <v>23</v>
      </c>
      <c r="B30" s="35" t="s">
        <v>61</v>
      </c>
      <c r="C30" s="37">
        <v>0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f t="shared" ref="K30:L49" si="5">C30+E30+G30+I30</f>
        <v>0</v>
      </c>
      <c r="L30" s="36">
        <f t="shared" si="5"/>
        <v>0</v>
      </c>
      <c r="M30" s="37">
        <v>0</v>
      </c>
      <c r="N30" s="33">
        <v>0</v>
      </c>
      <c r="O30" s="33">
        <v>0</v>
      </c>
      <c r="P30" s="33">
        <v>0</v>
      </c>
      <c r="Q30" s="33">
        <v>0</v>
      </c>
      <c r="R30" s="33">
        <v>0</v>
      </c>
      <c r="S30" s="33">
        <v>0</v>
      </c>
      <c r="T30" s="33">
        <v>0</v>
      </c>
      <c r="U30" s="33">
        <v>0</v>
      </c>
      <c r="V30" s="33">
        <v>0</v>
      </c>
      <c r="W30" s="33">
        <f t="shared" ref="W30:X49" si="6">M30+O30+Q30+S30+U30</f>
        <v>0</v>
      </c>
      <c r="X30" s="36">
        <f t="shared" si="6"/>
        <v>0</v>
      </c>
      <c r="Y30" s="37">
        <v>0</v>
      </c>
      <c r="Z30" s="33">
        <v>0</v>
      </c>
      <c r="AA30" s="33">
        <v>0</v>
      </c>
      <c r="AB30" s="33">
        <v>0</v>
      </c>
      <c r="AC30" s="33">
        <v>0</v>
      </c>
      <c r="AD30" s="33">
        <v>0</v>
      </c>
      <c r="AE30" s="33">
        <v>0</v>
      </c>
      <c r="AF30" s="33">
        <v>0</v>
      </c>
      <c r="AG30" s="33">
        <v>0</v>
      </c>
      <c r="AH30" s="33">
        <v>0</v>
      </c>
      <c r="AI30" s="33">
        <v>0</v>
      </c>
      <c r="AJ30" s="36">
        <v>0</v>
      </c>
      <c r="AK30" s="37">
        <f t="shared" ref="AK30:AL49" si="7">K30+W30+Y30+AA30+AC30+AE30+AG30+AI30</f>
        <v>0</v>
      </c>
      <c r="AL30" s="38">
        <f t="shared" si="7"/>
        <v>0</v>
      </c>
      <c r="AM30" s="37">
        <v>0</v>
      </c>
      <c r="AN30" s="36">
        <v>0</v>
      </c>
      <c r="AO30" s="29"/>
      <c r="AP30" s="37">
        <v>0</v>
      </c>
      <c r="AQ30" s="36">
        <v>0</v>
      </c>
      <c r="AR30" s="37">
        <v>0</v>
      </c>
      <c r="AS30" s="33">
        <v>0</v>
      </c>
      <c r="AT30" s="33">
        <v>0</v>
      </c>
      <c r="AU30" s="33">
        <v>0</v>
      </c>
      <c r="AV30" s="33">
        <v>0</v>
      </c>
      <c r="AW30" s="33">
        <v>0</v>
      </c>
      <c r="AX30" s="33">
        <f t="shared" si="3"/>
        <v>0</v>
      </c>
      <c r="AY30" s="36">
        <f t="shared" si="3"/>
        <v>0</v>
      </c>
      <c r="AZ30" s="37">
        <v>0</v>
      </c>
      <c r="BA30" s="33">
        <v>0</v>
      </c>
      <c r="BB30" s="33">
        <v>0</v>
      </c>
      <c r="BC30" s="33">
        <v>0</v>
      </c>
      <c r="BD30" s="33">
        <v>0</v>
      </c>
      <c r="BE30" s="33">
        <v>0</v>
      </c>
      <c r="BF30" s="33">
        <v>0</v>
      </c>
      <c r="BG30" s="36">
        <v>0</v>
      </c>
      <c r="BH30" s="37">
        <f t="shared" si="4"/>
        <v>0</v>
      </c>
      <c r="BI30" s="36">
        <f t="shared" si="4"/>
        <v>0</v>
      </c>
    </row>
    <row r="31" spans="1:61" x14ac:dyDescent="0.25">
      <c r="A31" s="34">
        <v>24</v>
      </c>
      <c r="B31" s="35" t="s">
        <v>62</v>
      </c>
      <c r="C31" s="37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f t="shared" si="5"/>
        <v>0</v>
      </c>
      <c r="L31" s="36">
        <f t="shared" si="5"/>
        <v>0</v>
      </c>
      <c r="M31" s="37">
        <v>0</v>
      </c>
      <c r="N31" s="33">
        <v>0</v>
      </c>
      <c r="O31" s="33">
        <v>0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0</v>
      </c>
      <c r="V31" s="33">
        <v>0</v>
      </c>
      <c r="W31" s="33">
        <f t="shared" si="6"/>
        <v>0</v>
      </c>
      <c r="X31" s="36">
        <f t="shared" si="6"/>
        <v>0</v>
      </c>
      <c r="Y31" s="37">
        <v>0</v>
      </c>
      <c r="Z31" s="33">
        <v>0</v>
      </c>
      <c r="AA31" s="33">
        <v>0</v>
      </c>
      <c r="AB31" s="33">
        <v>0</v>
      </c>
      <c r="AC31" s="33">
        <v>0</v>
      </c>
      <c r="AD31" s="33">
        <v>0</v>
      </c>
      <c r="AE31" s="33">
        <v>0</v>
      </c>
      <c r="AF31" s="33">
        <v>0</v>
      </c>
      <c r="AG31" s="33">
        <v>0</v>
      </c>
      <c r="AH31" s="33">
        <v>0</v>
      </c>
      <c r="AI31" s="33">
        <v>0</v>
      </c>
      <c r="AJ31" s="36">
        <v>0</v>
      </c>
      <c r="AK31" s="37">
        <f t="shared" si="7"/>
        <v>0</v>
      </c>
      <c r="AL31" s="38">
        <f t="shared" si="7"/>
        <v>0</v>
      </c>
      <c r="AM31" s="37">
        <v>0</v>
      </c>
      <c r="AN31" s="36">
        <v>0</v>
      </c>
      <c r="AO31" s="29"/>
      <c r="AP31" s="37">
        <v>0</v>
      </c>
      <c r="AQ31" s="36">
        <v>0</v>
      </c>
      <c r="AR31" s="37">
        <v>0</v>
      </c>
      <c r="AS31" s="33">
        <v>0</v>
      </c>
      <c r="AT31" s="33">
        <v>0</v>
      </c>
      <c r="AU31" s="33">
        <v>0</v>
      </c>
      <c r="AV31" s="33">
        <v>0</v>
      </c>
      <c r="AW31" s="33">
        <v>0</v>
      </c>
      <c r="AX31" s="33">
        <f t="shared" si="3"/>
        <v>0</v>
      </c>
      <c r="AY31" s="36">
        <f t="shared" si="3"/>
        <v>0</v>
      </c>
      <c r="AZ31" s="37">
        <v>0</v>
      </c>
      <c r="BA31" s="33">
        <v>0</v>
      </c>
      <c r="BB31" s="33">
        <v>0</v>
      </c>
      <c r="BC31" s="33">
        <v>0</v>
      </c>
      <c r="BD31" s="33">
        <v>0</v>
      </c>
      <c r="BE31" s="33">
        <v>0</v>
      </c>
      <c r="BF31" s="33">
        <v>0</v>
      </c>
      <c r="BG31" s="36">
        <v>0</v>
      </c>
      <c r="BH31" s="37">
        <f t="shared" si="4"/>
        <v>0</v>
      </c>
      <c r="BI31" s="36">
        <f t="shared" si="4"/>
        <v>0</v>
      </c>
    </row>
    <row r="32" spans="1:61" x14ac:dyDescent="0.25">
      <c r="A32" s="34">
        <v>25</v>
      </c>
      <c r="B32" s="35" t="s">
        <v>63</v>
      </c>
      <c r="C32" s="37">
        <v>0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f t="shared" si="5"/>
        <v>0</v>
      </c>
      <c r="L32" s="36">
        <f t="shared" si="5"/>
        <v>0</v>
      </c>
      <c r="M32" s="37">
        <v>0</v>
      </c>
      <c r="N32" s="33">
        <v>0</v>
      </c>
      <c r="O32" s="33">
        <v>0</v>
      </c>
      <c r="P32" s="33">
        <v>0</v>
      </c>
      <c r="Q32" s="33">
        <v>0</v>
      </c>
      <c r="R32" s="33">
        <v>0</v>
      </c>
      <c r="S32" s="33">
        <v>0</v>
      </c>
      <c r="T32" s="33">
        <v>0</v>
      </c>
      <c r="U32" s="33">
        <v>0</v>
      </c>
      <c r="V32" s="33">
        <v>0</v>
      </c>
      <c r="W32" s="33">
        <f t="shared" si="6"/>
        <v>0</v>
      </c>
      <c r="X32" s="36">
        <f t="shared" si="6"/>
        <v>0</v>
      </c>
      <c r="Y32" s="37">
        <v>0</v>
      </c>
      <c r="Z32" s="33">
        <v>0</v>
      </c>
      <c r="AA32" s="33">
        <v>0</v>
      </c>
      <c r="AB32" s="33">
        <v>0</v>
      </c>
      <c r="AC32" s="33">
        <v>0</v>
      </c>
      <c r="AD32" s="33">
        <v>0</v>
      </c>
      <c r="AE32" s="33">
        <v>0</v>
      </c>
      <c r="AF32" s="33">
        <v>0</v>
      </c>
      <c r="AG32" s="33">
        <v>0</v>
      </c>
      <c r="AH32" s="33">
        <v>0</v>
      </c>
      <c r="AI32" s="33">
        <v>0</v>
      </c>
      <c r="AJ32" s="36">
        <v>0</v>
      </c>
      <c r="AK32" s="37">
        <f t="shared" si="7"/>
        <v>0</v>
      </c>
      <c r="AL32" s="38">
        <f t="shared" si="7"/>
        <v>0</v>
      </c>
      <c r="AM32" s="37">
        <v>0</v>
      </c>
      <c r="AN32" s="36">
        <v>0</v>
      </c>
      <c r="AO32" s="29"/>
      <c r="AP32" s="37">
        <v>0</v>
      </c>
      <c r="AQ32" s="36">
        <v>0</v>
      </c>
      <c r="AR32" s="37">
        <v>0</v>
      </c>
      <c r="AS32" s="33">
        <v>0</v>
      </c>
      <c r="AT32" s="33">
        <v>0</v>
      </c>
      <c r="AU32" s="33">
        <v>0</v>
      </c>
      <c r="AV32" s="33">
        <v>0</v>
      </c>
      <c r="AW32" s="33">
        <v>0</v>
      </c>
      <c r="AX32" s="33">
        <f t="shared" si="3"/>
        <v>0</v>
      </c>
      <c r="AY32" s="36">
        <f t="shared" si="3"/>
        <v>0</v>
      </c>
      <c r="AZ32" s="37">
        <v>0</v>
      </c>
      <c r="BA32" s="33">
        <v>0</v>
      </c>
      <c r="BB32" s="33">
        <v>0</v>
      </c>
      <c r="BC32" s="33">
        <v>0</v>
      </c>
      <c r="BD32" s="33">
        <v>0</v>
      </c>
      <c r="BE32" s="33">
        <v>0</v>
      </c>
      <c r="BF32" s="33">
        <v>0</v>
      </c>
      <c r="BG32" s="36">
        <v>0</v>
      </c>
      <c r="BH32" s="37">
        <f t="shared" si="4"/>
        <v>0</v>
      </c>
      <c r="BI32" s="36">
        <f t="shared" si="4"/>
        <v>0</v>
      </c>
    </row>
    <row r="33" spans="1:61" ht="30" x14ac:dyDescent="0.25">
      <c r="A33" s="34">
        <v>26</v>
      </c>
      <c r="B33" s="35" t="s">
        <v>64</v>
      </c>
      <c r="C33" s="37">
        <v>0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f t="shared" si="5"/>
        <v>0</v>
      </c>
      <c r="L33" s="36">
        <f t="shared" si="5"/>
        <v>0</v>
      </c>
      <c r="M33" s="37">
        <v>0</v>
      </c>
      <c r="N33" s="33">
        <v>0</v>
      </c>
      <c r="O33" s="33">
        <v>0</v>
      </c>
      <c r="P33" s="33">
        <v>0</v>
      </c>
      <c r="Q33" s="33">
        <v>0</v>
      </c>
      <c r="R33" s="33">
        <v>0</v>
      </c>
      <c r="S33" s="33">
        <v>0</v>
      </c>
      <c r="T33" s="33">
        <v>0</v>
      </c>
      <c r="U33" s="33">
        <v>0</v>
      </c>
      <c r="V33" s="33">
        <v>0</v>
      </c>
      <c r="W33" s="33">
        <f t="shared" si="6"/>
        <v>0</v>
      </c>
      <c r="X33" s="36">
        <f t="shared" si="6"/>
        <v>0</v>
      </c>
      <c r="Y33" s="37">
        <v>0</v>
      </c>
      <c r="Z33" s="33">
        <v>0</v>
      </c>
      <c r="AA33" s="33">
        <v>0</v>
      </c>
      <c r="AB33" s="33">
        <v>0</v>
      </c>
      <c r="AC33" s="33">
        <v>0</v>
      </c>
      <c r="AD33" s="33">
        <v>0</v>
      </c>
      <c r="AE33" s="33">
        <v>0</v>
      </c>
      <c r="AF33" s="33">
        <v>0</v>
      </c>
      <c r="AG33" s="33">
        <v>0</v>
      </c>
      <c r="AH33" s="33">
        <v>0</v>
      </c>
      <c r="AI33" s="33">
        <v>0</v>
      </c>
      <c r="AJ33" s="36">
        <v>0</v>
      </c>
      <c r="AK33" s="37">
        <f t="shared" si="7"/>
        <v>0</v>
      </c>
      <c r="AL33" s="38">
        <f t="shared" si="7"/>
        <v>0</v>
      </c>
      <c r="AM33" s="37">
        <v>0</v>
      </c>
      <c r="AN33" s="36">
        <v>0</v>
      </c>
      <c r="AO33" s="29"/>
      <c r="AP33" s="37">
        <v>0</v>
      </c>
      <c r="AQ33" s="36">
        <v>0</v>
      </c>
      <c r="AR33" s="37">
        <v>0</v>
      </c>
      <c r="AS33" s="33">
        <v>0</v>
      </c>
      <c r="AT33" s="33">
        <v>0</v>
      </c>
      <c r="AU33" s="33">
        <v>0</v>
      </c>
      <c r="AV33" s="33">
        <v>0</v>
      </c>
      <c r="AW33" s="33">
        <v>0</v>
      </c>
      <c r="AX33" s="33">
        <f t="shared" si="3"/>
        <v>0</v>
      </c>
      <c r="AY33" s="36">
        <f t="shared" si="3"/>
        <v>0</v>
      </c>
      <c r="AZ33" s="37">
        <v>0</v>
      </c>
      <c r="BA33" s="33">
        <v>0</v>
      </c>
      <c r="BB33" s="33">
        <v>0</v>
      </c>
      <c r="BC33" s="33">
        <v>0</v>
      </c>
      <c r="BD33" s="33">
        <v>0</v>
      </c>
      <c r="BE33" s="33">
        <v>0</v>
      </c>
      <c r="BF33" s="33">
        <v>0</v>
      </c>
      <c r="BG33" s="36">
        <v>0</v>
      </c>
      <c r="BH33" s="37">
        <f t="shared" si="4"/>
        <v>0</v>
      </c>
      <c r="BI33" s="36">
        <f t="shared" si="4"/>
        <v>0</v>
      </c>
    </row>
    <row r="34" spans="1:61" x14ac:dyDescent="0.25">
      <c r="A34" s="34">
        <v>27</v>
      </c>
      <c r="B34" s="35" t="s">
        <v>65</v>
      </c>
      <c r="C34" s="37">
        <v>0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f t="shared" si="5"/>
        <v>0</v>
      </c>
      <c r="L34" s="36">
        <f t="shared" si="5"/>
        <v>0</v>
      </c>
      <c r="M34" s="37">
        <v>0</v>
      </c>
      <c r="N34" s="33">
        <v>0</v>
      </c>
      <c r="O34" s="33">
        <v>0</v>
      </c>
      <c r="P34" s="33">
        <v>0</v>
      </c>
      <c r="Q34" s="33">
        <v>0</v>
      </c>
      <c r="R34" s="33">
        <v>0</v>
      </c>
      <c r="S34" s="33">
        <v>0</v>
      </c>
      <c r="T34" s="33">
        <v>0</v>
      </c>
      <c r="U34" s="33">
        <v>0</v>
      </c>
      <c r="V34" s="33">
        <v>0</v>
      </c>
      <c r="W34" s="33">
        <f t="shared" si="6"/>
        <v>0</v>
      </c>
      <c r="X34" s="36">
        <f t="shared" si="6"/>
        <v>0</v>
      </c>
      <c r="Y34" s="37">
        <v>0</v>
      </c>
      <c r="Z34" s="33">
        <v>0</v>
      </c>
      <c r="AA34" s="33">
        <v>0</v>
      </c>
      <c r="AB34" s="33">
        <v>0</v>
      </c>
      <c r="AC34" s="33">
        <v>0</v>
      </c>
      <c r="AD34" s="33">
        <v>0</v>
      </c>
      <c r="AE34" s="33">
        <v>0</v>
      </c>
      <c r="AF34" s="33">
        <v>0</v>
      </c>
      <c r="AG34" s="33">
        <v>0</v>
      </c>
      <c r="AH34" s="33">
        <v>0</v>
      </c>
      <c r="AI34" s="33">
        <v>0</v>
      </c>
      <c r="AJ34" s="36">
        <v>0</v>
      </c>
      <c r="AK34" s="37">
        <f t="shared" si="7"/>
        <v>0</v>
      </c>
      <c r="AL34" s="38">
        <f t="shared" si="7"/>
        <v>0</v>
      </c>
      <c r="AM34" s="37">
        <v>0</v>
      </c>
      <c r="AN34" s="36">
        <v>0</v>
      </c>
      <c r="AO34" s="29"/>
      <c r="AP34" s="37">
        <v>0</v>
      </c>
      <c r="AQ34" s="36">
        <v>0</v>
      </c>
      <c r="AR34" s="37">
        <v>0</v>
      </c>
      <c r="AS34" s="33">
        <v>0</v>
      </c>
      <c r="AT34" s="33">
        <v>0</v>
      </c>
      <c r="AU34" s="33">
        <v>0</v>
      </c>
      <c r="AV34" s="33">
        <v>0</v>
      </c>
      <c r="AW34" s="33">
        <v>0</v>
      </c>
      <c r="AX34" s="33">
        <f t="shared" si="3"/>
        <v>0</v>
      </c>
      <c r="AY34" s="36">
        <f t="shared" si="3"/>
        <v>0</v>
      </c>
      <c r="AZ34" s="37">
        <v>0</v>
      </c>
      <c r="BA34" s="33">
        <v>0</v>
      </c>
      <c r="BB34" s="33">
        <v>0</v>
      </c>
      <c r="BC34" s="33">
        <v>0</v>
      </c>
      <c r="BD34" s="33">
        <v>0</v>
      </c>
      <c r="BE34" s="33">
        <v>0</v>
      </c>
      <c r="BF34" s="33">
        <v>0</v>
      </c>
      <c r="BG34" s="36">
        <v>0</v>
      </c>
      <c r="BH34" s="37">
        <f t="shared" si="4"/>
        <v>0</v>
      </c>
      <c r="BI34" s="36">
        <f t="shared" si="4"/>
        <v>0</v>
      </c>
    </row>
    <row r="35" spans="1:61" x14ac:dyDescent="0.25">
      <c r="A35" s="34">
        <v>28</v>
      </c>
      <c r="B35" s="50" t="s">
        <v>66</v>
      </c>
      <c r="C35" s="37">
        <v>0</v>
      </c>
      <c r="D35" s="33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f t="shared" si="5"/>
        <v>0</v>
      </c>
      <c r="L35" s="36">
        <f t="shared" si="5"/>
        <v>0</v>
      </c>
      <c r="M35" s="37">
        <v>0</v>
      </c>
      <c r="N35" s="33">
        <v>0</v>
      </c>
      <c r="O35" s="33">
        <v>0</v>
      </c>
      <c r="P35" s="33">
        <v>0</v>
      </c>
      <c r="Q35" s="33">
        <v>0</v>
      </c>
      <c r="R35" s="33">
        <v>0</v>
      </c>
      <c r="S35" s="33">
        <v>0</v>
      </c>
      <c r="T35" s="33">
        <v>0</v>
      </c>
      <c r="U35" s="33">
        <v>0</v>
      </c>
      <c r="V35" s="33">
        <v>0</v>
      </c>
      <c r="W35" s="33">
        <f t="shared" si="6"/>
        <v>0</v>
      </c>
      <c r="X35" s="36">
        <f t="shared" si="6"/>
        <v>0</v>
      </c>
      <c r="Y35" s="37">
        <v>0</v>
      </c>
      <c r="Z35" s="33">
        <v>0</v>
      </c>
      <c r="AA35" s="33">
        <v>0</v>
      </c>
      <c r="AB35" s="33">
        <v>0</v>
      </c>
      <c r="AC35" s="33">
        <v>0</v>
      </c>
      <c r="AD35" s="33">
        <v>0</v>
      </c>
      <c r="AE35" s="33">
        <v>0</v>
      </c>
      <c r="AF35" s="33">
        <v>0</v>
      </c>
      <c r="AG35" s="33">
        <v>0</v>
      </c>
      <c r="AH35" s="33">
        <v>0</v>
      </c>
      <c r="AI35" s="33">
        <v>0</v>
      </c>
      <c r="AJ35" s="36">
        <v>0</v>
      </c>
      <c r="AK35" s="37">
        <f t="shared" si="7"/>
        <v>0</v>
      </c>
      <c r="AL35" s="38">
        <f t="shared" si="7"/>
        <v>0</v>
      </c>
      <c r="AM35" s="37">
        <v>0</v>
      </c>
      <c r="AN35" s="36">
        <v>0</v>
      </c>
      <c r="AO35" s="29"/>
      <c r="AP35" s="37">
        <v>0</v>
      </c>
      <c r="AQ35" s="36">
        <v>0</v>
      </c>
      <c r="AR35" s="37">
        <v>0</v>
      </c>
      <c r="AS35" s="33">
        <v>0</v>
      </c>
      <c r="AT35" s="33">
        <v>0</v>
      </c>
      <c r="AU35" s="33">
        <v>0</v>
      </c>
      <c r="AV35" s="33">
        <v>0</v>
      </c>
      <c r="AW35" s="33">
        <v>0</v>
      </c>
      <c r="AX35" s="33">
        <f t="shared" si="3"/>
        <v>0</v>
      </c>
      <c r="AY35" s="36">
        <f t="shared" si="3"/>
        <v>0</v>
      </c>
      <c r="AZ35" s="37">
        <v>0</v>
      </c>
      <c r="BA35" s="33">
        <v>0</v>
      </c>
      <c r="BB35" s="33">
        <v>0</v>
      </c>
      <c r="BC35" s="33">
        <v>0</v>
      </c>
      <c r="BD35" s="33">
        <v>0</v>
      </c>
      <c r="BE35" s="33">
        <v>0</v>
      </c>
      <c r="BF35" s="33">
        <v>0</v>
      </c>
      <c r="BG35" s="36">
        <v>0</v>
      </c>
      <c r="BH35" s="37">
        <f t="shared" si="4"/>
        <v>0</v>
      </c>
      <c r="BI35" s="36">
        <f t="shared" si="4"/>
        <v>0</v>
      </c>
    </row>
    <row r="36" spans="1:61" x14ac:dyDescent="0.25">
      <c r="A36" s="34">
        <v>29</v>
      </c>
      <c r="B36" s="50" t="s">
        <v>67</v>
      </c>
      <c r="C36" s="37">
        <v>0</v>
      </c>
      <c r="D36" s="33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f t="shared" si="5"/>
        <v>0</v>
      </c>
      <c r="L36" s="36">
        <f t="shared" si="5"/>
        <v>0</v>
      </c>
      <c r="M36" s="37">
        <v>0</v>
      </c>
      <c r="N36" s="33">
        <v>0</v>
      </c>
      <c r="O36" s="33">
        <v>0</v>
      </c>
      <c r="P36" s="33">
        <v>0</v>
      </c>
      <c r="Q36" s="33">
        <v>0</v>
      </c>
      <c r="R36" s="33">
        <v>0</v>
      </c>
      <c r="S36" s="33">
        <v>0</v>
      </c>
      <c r="T36" s="33">
        <v>0</v>
      </c>
      <c r="U36" s="33">
        <v>0</v>
      </c>
      <c r="V36" s="33">
        <v>0</v>
      </c>
      <c r="W36" s="33">
        <f t="shared" si="6"/>
        <v>0</v>
      </c>
      <c r="X36" s="36">
        <f t="shared" si="6"/>
        <v>0</v>
      </c>
      <c r="Y36" s="37">
        <v>0</v>
      </c>
      <c r="Z36" s="33">
        <v>0</v>
      </c>
      <c r="AA36" s="33">
        <v>0</v>
      </c>
      <c r="AB36" s="33">
        <v>0</v>
      </c>
      <c r="AC36" s="33">
        <v>0</v>
      </c>
      <c r="AD36" s="33">
        <v>0</v>
      </c>
      <c r="AE36" s="33">
        <v>0</v>
      </c>
      <c r="AF36" s="33">
        <v>0</v>
      </c>
      <c r="AG36" s="33">
        <v>0</v>
      </c>
      <c r="AH36" s="33">
        <v>0</v>
      </c>
      <c r="AI36" s="33">
        <v>0</v>
      </c>
      <c r="AJ36" s="36">
        <v>0</v>
      </c>
      <c r="AK36" s="37">
        <f t="shared" si="7"/>
        <v>0</v>
      </c>
      <c r="AL36" s="38">
        <f t="shared" si="7"/>
        <v>0</v>
      </c>
      <c r="AM36" s="37">
        <v>0</v>
      </c>
      <c r="AN36" s="36">
        <v>0</v>
      </c>
      <c r="AO36" s="29"/>
      <c r="AP36" s="37">
        <v>0</v>
      </c>
      <c r="AQ36" s="36">
        <v>0</v>
      </c>
      <c r="AR36" s="37">
        <v>0</v>
      </c>
      <c r="AS36" s="33">
        <v>0</v>
      </c>
      <c r="AT36" s="33">
        <v>0</v>
      </c>
      <c r="AU36" s="33">
        <v>0</v>
      </c>
      <c r="AV36" s="33">
        <v>0</v>
      </c>
      <c r="AW36" s="33">
        <v>0</v>
      </c>
      <c r="AX36" s="33">
        <f t="shared" si="3"/>
        <v>0</v>
      </c>
      <c r="AY36" s="36">
        <f t="shared" si="3"/>
        <v>0</v>
      </c>
      <c r="AZ36" s="37">
        <v>0</v>
      </c>
      <c r="BA36" s="33">
        <v>0</v>
      </c>
      <c r="BB36" s="33">
        <v>0</v>
      </c>
      <c r="BC36" s="33">
        <v>0</v>
      </c>
      <c r="BD36" s="33">
        <v>0</v>
      </c>
      <c r="BE36" s="33">
        <v>0</v>
      </c>
      <c r="BF36" s="33">
        <v>0</v>
      </c>
      <c r="BG36" s="36">
        <v>0</v>
      </c>
      <c r="BH36" s="37">
        <f t="shared" si="4"/>
        <v>0</v>
      </c>
      <c r="BI36" s="36">
        <f t="shared" si="4"/>
        <v>0</v>
      </c>
    </row>
    <row r="37" spans="1:61" x14ac:dyDescent="0.25">
      <c r="A37" s="34">
        <v>30</v>
      </c>
      <c r="B37" s="50" t="s">
        <v>68</v>
      </c>
      <c r="C37" s="37">
        <v>0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f t="shared" si="5"/>
        <v>0</v>
      </c>
      <c r="L37" s="36">
        <f t="shared" si="5"/>
        <v>0</v>
      </c>
      <c r="M37" s="37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3">
        <v>0</v>
      </c>
      <c r="U37" s="33">
        <v>0</v>
      </c>
      <c r="V37" s="33">
        <v>0</v>
      </c>
      <c r="W37" s="33">
        <f t="shared" si="6"/>
        <v>0</v>
      </c>
      <c r="X37" s="36">
        <f t="shared" si="6"/>
        <v>0</v>
      </c>
      <c r="Y37" s="37">
        <v>0</v>
      </c>
      <c r="Z37" s="33">
        <v>0</v>
      </c>
      <c r="AA37" s="33">
        <v>0</v>
      </c>
      <c r="AB37" s="33">
        <v>0</v>
      </c>
      <c r="AC37" s="33">
        <v>0</v>
      </c>
      <c r="AD37" s="33">
        <v>0</v>
      </c>
      <c r="AE37" s="33">
        <v>0</v>
      </c>
      <c r="AF37" s="33">
        <v>0</v>
      </c>
      <c r="AG37" s="33">
        <v>0</v>
      </c>
      <c r="AH37" s="33">
        <v>0</v>
      </c>
      <c r="AI37" s="33">
        <v>0</v>
      </c>
      <c r="AJ37" s="36">
        <v>0</v>
      </c>
      <c r="AK37" s="37">
        <f t="shared" si="7"/>
        <v>0</v>
      </c>
      <c r="AL37" s="38">
        <f t="shared" si="7"/>
        <v>0</v>
      </c>
      <c r="AM37" s="37">
        <v>0</v>
      </c>
      <c r="AN37" s="36">
        <v>0</v>
      </c>
      <c r="AO37" s="29"/>
      <c r="AP37" s="37">
        <v>0</v>
      </c>
      <c r="AQ37" s="36">
        <v>0</v>
      </c>
      <c r="AR37" s="37">
        <v>0</v>
      </c>
      <c r="AS37" s="33">
        <v>0</v>
      </c>
      <c r="AT37" s="33">
        <v>0</v>
      </c>
      <c r="AU37" s="33">
        <v>0</v>
      </c>
      <c r="AV37" s="33">
        <v>0</v>
      </c>
      <c r="AW37" s="33">
        <v>0</v>
      </c>
      <c r="AX37" s="33">
        <f t="shared" si="3"/>
        <v>0</v>
      </c>
      <c r="AY37" s="36">
        <f t="shared" si="3"/>
        <v>0</v>
      </c>
      <c r="AZ37" s="37">
        <v>0</v>
      </c>
      <c r="BA37" s="33">
        <v>0</v>
      </c>
      <c r="BB37" s="33">
        <v>0</v>
      </c>
      <c r="BC37" s="33">
        <v>0</v>
      </c>
      <c r="BD37" s="33">
        <v>0</v>
      </c>
      <c r="BE37" s="33">
        <v>0</v>
      </c>
      <c r="BF37" s="33">
        <v>0</v>
      </c>
      <c r="BG37" s="36">
        <v>0</v>
      </c>
      <c r="BH37" s="37">
        <f t="shared" si="4"/>
        <v>0</v>
      </c>
      <c r="BI37" s="36">
        <f t="shared" si="4"/>
        <v>0</v>
      </c>
    </row>
    <row r="38" spans="1:61" x14ac:dyDescent="0.25">
      <c r="A38" s="34">
        <v>31</v>
      </c>
      <c r="B38" s="50" t="s">
        <v>69</v>
      </c>
      <c r="C38" s="37">
        <v>0</v>
      </c>
      <c r="D38" s="33">
        <v>0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f t="shared" si="5"/>
        <v>0</v>
      </c>
      <c r="L38" s="36">
        <f t="shared" si="5"/>
        <v>0</v>
      </c>
      <c r="M38" s="37">
        <v>0</v>
      </c>
      <c r="N38" s="33">
        <v>0</v>
      </c>
      <c r="O38" s="33">
        <v>0</v>
      </c>
      <c r="P38" s="33">
        <v>0</v>
      </c>
      <c r="Q38" s="33">
        <v>0</v>
      </c>
      <c r="R38" s="33">
        <v>0</v>
      </c>
      <c r="S38" s="33">
        <v>0</v>
      </c>
      <c r="T38" s="33">
        <v>0</v>
      </c>
      <c r="U38" s="33">
        <v>0</v>
      </c>
      <c r="V38" s="33">
        <v>0</v>
      </c>
      <c r="W38" s="33">
        <f t="shared" si="6"/>
        <v>0</v>
      </c>
      <c r="X38" s="36">
        <f t="shared" si="6"/>
        <v>0</v>
      </c>
      <c r="Y38" s="37">
        <v>0</v>
      </c>
      <c r="Z38" s="33">
        <v>0</v>
      </c>
      <c r="AA38" s="33">
        <v>0</v>
      </c>
      <c r="AB38" s="33">
        <v>0</v>
      </c>
      <c r="AC38" s="33">
        <v>0</v>
      </c>
      <c r="AD38" s="33">
        <v>0</v>
      </c>
      <c r="AE38" s="33">
        <v>0</v>
      </c>
      <c r="AF38" s="33">
        <v>0</v>
      </c>
      <c r="AG38" s="33">
        <v>0</v>
      </c>
      <c r="AH38" s="33">
        <v>0</v>
      </c>
      <c r="AI38" s="33">
        <v>0</v>
      </c>
      <c r="AJ38" s="36">
        <v>0</v>
      </c>
      <c r="AK38" s="37">
        <f t="shared" si="7"/>
        <v>0</v>
      </c>
      <c r="AL38" s="38">
        <f t="shared" si="7"/>
        <v>0</v>
      </c>
      <c r="AM38" s="37">
        <v>0</v>
      </c>
      <c r="AN38" s="36">
        <v>0</v>
      </c>
      <c r="AO38" s="29"/>
      <c r="AP38" s="37">
        <v>0</v>
      </c>
      <c r="AQ38" s="36">
        <v>0</v>
      </c>
      <c r="AR38" s="37">
        <v>0</v>
      </c>
      <c r="AS38" s="33">
        <v>0</v>
      </c>
      <c r="AT38" s="33">
        <v>0</v>
      </c>
      <c r="AU38" s="33">
        <v>0</v>
      </c>
      <c r="AV38" s="33">
        <v>0</v>
      </c>
      <c r="AW38" s="33">
        <v>0</v>
      </c>
      <c r="AX38" s="33">
        <f t="shared" si="3"/>
        <v>0</v>
      </c>
      <c r="AY38" s="36">
        <f t="shared" si="3"/>
        <v>0</v>
      </c>
      <c r="AZ38" s="37">
        <v>0</v>
      </c>
      <c r="BA38" s="33">
        <v>0</v>
      </c>
      <c r="BB38" s="33">
        <v>0</v>
      </c>
      <c r="BC38" s="33">
        <v>0</v>
      </c>
      <c r="BD38" s="33">
        <v>0</v>
      </c>
      <c r="BE38" s="33">
        <v>0</v>
      </c>
      <c r="BF38" s="33">
        <v>0</v>
      </c>
      <c r="BG38" s="36">
        <v>0</v>
      </c>
      <c r="BH38" s="37">
        <f t="shared" si="4"/>
        <v>0</v>
      </c>
      <c r="BI38" s="36">
        <f t="shared" si="4"/>
        <v>0</v>
      </c>
    </row>
    <row r="39" spans="1:61" x14ac:dyDescent="0.25">
      <c r="A39" s="34">
        <v>32</v>
      </c>
      <c r="B39" s="50" t="s">
        <v>70</v>
      </c>
      <c r="C39" s="37">
        <v>0</v>
      </c>
      <c r="D39" s="33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f t="shared" si="5"/>
        <v>0</v>
      </c>
      <c r="L39" s="36">
        <f t="shared" si="5"/>
        <v>0</v>
      </c>
      <c r="M39" s="37">
        <v>0</v>
      </c>
      <c r="N39" s="33">
        <v>0</v>
      </c>
      <c r="O39" s="33">
        <v>0</v>
      </c>
      <c r="P39" s="33">
        <v>0</v>
      </c>
      <c r="Q39" s="33">
        <v>0</v>
      </c>
      <c r="R39" s="33">
        <v>0</v>
      </c>
      <c r="S39" s="33">
        <v>0</v>
      </c>
      <c r="T39" s="33">
        <v>0</v>
      </c>
      <c r="U39" s="33">
        <v>0</v>
      </c>
      <c r="V39" s="33">
        <v>0</v>
      </c>
      <c r="W39" s="33">
        <f t="shared" si="6"/>
        <v>0</v>
      </c>
      <c r="X39" s="36">
        <f t="shared" si="6"/>
        <v>0</v>
      </c>
      <c r="Y39" s="37">
        <v>0</v>
      </c>
      <c r="Z39" s="33">
        <v>0</v>
      </c>
      <c r="AA39" s="33">
        <v>0</v>
      </c>
      <c r="AB39" s="33">
        <v>0</v>
      </c>
      <c r="AC39" s="33">
        <v>0</v>
      </c>
      <c r="AD39" s="33">
        <v>0</v>
      </c>
      <c r="AE39" s="33">
        <v>0</v>
      </c>
      <c r="AF39" s="33">
        <v>0</v>
      </c>
      <c r="AG39" s="33">
        <v>0</v>
      </c>
      <c r="AH39" s="33">
        <v>0</v>
      </c>
      <c r="AI39" s="33">
        <v>0</v>
      </c>
      <c r="AJ39" s="36">
        <v>0</v>
      </c>
      <c r="AK39" s="37">
        <f t="shared" si="7"/>
        <v>0</v>
      </c>
      <c r="AL39" s="38">
        <f t="shared" si="7"/>
        <v>0</v>
      </c>
      <c r="AM39" s="37">
        <v>0</v>
      </c>
      <c r="AN39" s="36">
        <v>0</v>
      </c>
      <c r="AO39" s="29"/>
      <c r="AP39" s="37">
        <v>0</v>
      </c>
      <c r="AQ39" s="36">
        <v>0</v>
      </c>
      <c r="AR39" s="37">
        <v>0</v>
      </c>
      <c r="AS39" s="33">
        <v>0</v>
      </c>
      <c r="AT39" s="33">
        <v>0</v>
      </c>
      <c r="AU39" s="33">
        <v>0</v>
      </c>
      <c r="AV39" s="33">
        <v>0</v>
      </c>
      <c r="AW39" s="33">
        <v>0</v>
      </c>
      <c r="AX39" s="33">
        <f t="shared" si="3"/>
        <v>0</v>
      </c>
      <c r="AY39" s="36">
        <f t="shared" si="3"/>
        <v>0</v>
      </c>
      <c r="AZ39" s="37">
        <v>0</v>
      </c>
      <c r="BA39" s="33">
        <v>0</v>
      </c>
      <c r="BB39" s="33">
        <v>0</v>
      </c>
      <c r="BC39" s="33">
        <v>0</v>
      </c>
      <c r="BD39" s="33">
        <v>0</v>
      </c>
      <c r="BE39" s="33">
        <v>0</v>
      </c>
      <c r="BF39" s="33">
        <v>0</v>
      </c>
      <c r="BG39" s="36">
        <v>0</v>
      </c>
      <c r="BH39" s="37">
        <f t="shared" si="4"/>
        <v>0</v>
      </c>
      <c r="BI39" s="36">
        <f t="shared" si="4"/>
        <v>0</v>
      </c>
    </row>
    <row r="40" spans="1:61" x14ac:dyDescent="0.25">
      <c r="A40" s="34">
        <v>33</v>
      </c>
      <c r="B40" s="50" t="s">
        <v>71</v>
      </c>
      <c r="C40" s="37">
        <v>0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f t="shared" si="5"/>
        <v>0</v>
      </c>
      <c r="L40" s="36">
        <f t="shared" si="5"/>
        <v>0</v>
      </c>
      <c r="M40" s="37">
        <v>0</v>
      </c>
      <c r="N40" s="33">
        <v>0</v>
      </c>
      <c r="O40" s="33">
        <v>0</v>
      </c>
      <c r="P40" s="33">
        <v>0</v>
      </c>
      <c r="Q40" s="33">
        <v>0</v>
      </c>
      <c r="R40" s="33">
        <v>0</v>
      </c>
      <c r="S40" s="33">
        <v>0</v>
      </c>
      <c r="T40" s="33">
        <v>0</v>
      </c>
      <c r="U40" s="33">
        <v>0</v>
      </c>
      <c r="V40" s="33">
        <v>0</v>
      </c>
      <c r="W40" s="33">
        <f t="shared" si="6"/>
        <v>0</v>
      </c>
      <c r="X40" s="36">
        <f t="shared" si="6"/>
        <v>0</v>
      </c>
      <c r="Y40" s="37">
        <v>0</v>
      </c>
      <c r="Z40" s="33">
        <v>0</v>
      </c>
      <c r="AA40" s="33">
        <v>0</v>
      </c>
      <c r="AB40" s="33">
        <v>0</v>
      </c>
      <c r="AC40" s="33">
        <v>0</v>
      </c>
      <c r="AD40" s="33">
        <v>0</v>
      </c>
      <c r="AE40" s="33">
        <v>0</v>
      </c>
      <c r="AF40" s="33">
        <v>0</v>
      </c>
      <c r="AG40" s="33">
        <v>0</v>
      </c>
      <c r="AH40" s="33">
        <v>0</v>
      </c>
      <c r="AI40" s="33">
        <v>0</v>
      </c>
      <c r="AJ40" s="36">
        <v>0</v>
      </c>
      <c r="AK40" s="37">
        <f t="shared" si="7"/>
        <v>0</v>
      </c>
      <c r="AL40" s="38">
        <f t="shared" si="7"/>
        <v>0</v>
      </c>
      <c r="AM40" s="37">
        <v>0</v>
      </c>
      <c r="AN40" s="36">
        <v>0</v>
      </c>
      <c r="AO40" s="29"/>
      <c r="AP40" s="37">
        <v>0</v>
      </c>
      <c r="AQ40" s="36">
        <v>0</v>
      </c>
      <c r="AR40" s="37">
        <v>0</v>
      </c>
      <c r="AS40" s="33">
        <v>0</v>
      </c>
      <c r="AT40" s="33">
        <v>0</v>
      </c>
      <c r="AU40" s="33">
        <v>0</v>
      </c>
      <c r="AV40" s="33">
        <v>0</v>
      </c>
      <c r="AW40" s="33">
        <v>0</v>
      </c>
      <c r="AX40" s="33">
        <f t="shared" si="3"/>
        <v>0</v>
      </c>
      <c r="AY40" s="36">
        <f t="shared" si="3"/>
        <v>0</v>
      </c>
      <c r="AZ40" s="37">
        <v>0</v>
      </c>
      <c r="BA40" s="33">
        <v>0</v>
      </c>
      <c r="BB40" s="33">
        <v>0</v>
      </c>
      <c r="BC40" s="33">
        <v>0</v>
      </c>
      <c r="BD40" s="33">
        <v>0</v>
      </c>
      <c r="BE40" s="33">
        <v>0</v>
      </c>
      <c r="BF40" s="33">
        <v>0</v>
      </c>
      <c r="BG40" s="36">
        <v>0</v>
      </c>
      <c r="BH40" s="37">
        <f t="shared" si="4"/>
        <v>0</v>
      </c>
      <c r="BI40" s="36">
        <f t="shared" si="4"/>
        <v>0</v>
      </c>
    </row>
    <row r="41" spans="1:61" x14ac:dyDescent="0.25">
      <c r="A41" s="34">
        <v>34</v>
      </c>
      <c r="B41" s="50" t="s">
        <v>72</v>
      </c>
      <c r="C41" s="37">
        <v>0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f t="shared" si="5"/>
        <v>0</v>
      </c>
      <c r="L41" s="36">
        <f t="shared" si="5"/>
        <v>0</v>
      </c>
      <c r="M41" s="37">
        <v>0</v>
      </c>
      <c r="N41" s="33">
        <v>0</v>
      </c>
      <c r="O41" s="33">
        <v>0</v>
      </c>
      <c r="P41" s="33">
        <v>0</v>
      </c>
      <c r="Q41" s="33">
        <v>0</v>
      </c>
      <c r="R41" s="33">
        <v>0</v>
      </c>
      <c r="S41" s="33">
        <v>0</v>
      </c>
      <c r="T41" s="33">
        <v>0</v>
      </c>
      <c r="U41" s="33">
        <v>0</v>
      </c>
      <c r="V41" s="33">
        <v>0</v>
      </c>
      <c r="W41" s="33">
        <f t="shared" si="6"/>
        <v>0</v>
      </c>
      <c r="X41" s="36">
        <f t="shared" si="6"/>
        <v>0</v>
      </c>
      <c r="Y41" s="37">
        <v>0</v>
      </c>
      <c r="Z41" s="33">
        <v>0</v>
      </c>
      <c r="AA41" s="33">
        <v>0</v>
      </c>
      <c r="AB41" s="33">
        <v>0</v>
      </c>
      <c r="AC41" s="33">
        <v>0</v>
      </c>
      <c r="AD41" s="33">
        <v>0</v>
      </c>
      <c r="AE41" s="33">
        <v>0</v>
      </c>
      <c r="AF41" s="33">
        <v>0</v>
      </c>
      <c r="AG41" s="33">
        <v>0</v>
      </c>
      <c r="AH41" s="33">
        <v>0</v>
      </c>
      <c r="AI41" s="33">
        <v>0</v>
      </c>
      <c r="AJ41" s="36">
        <v>0</v>
      </c>
      <c r="AK41" s="37">
        <f t="shared" si="7"/>
        <v>0</v>
      </c>
      <c r="AL41" s="38">
        <f t="shared" si="7"/>
        <v>0</v>
      </c>
      <c r="AM41" s="37">
        <v>0</v>
      </c>
      <c r="AN41" s="36">
        <v>0</v>
      </c>
      <c r="AO41" s="29"/>
      <c r="AP41" s="37">
        <v>0</v>
      </c>
      <c r="AQ41" s="36">
        <v>0</v>
      </c>
      <c r="AR41" s="37">
        <v>0</v>
      </c>
      <c r="AS41" s="33">
        <v>0</v>
      </c>
      <c r="AT41" s="33">
        <v>0</v>
      </c>
      <c r="AU41" s="33">
        <v>0</v>
      </c>
      <c r="AV41" s="33">
        <v>0</v>
      </c>
      <c r="AW41" s="33">
        <v>0</v>
      </c>
      <c r="AX41" s="33">
        <f t="shared" si="3"/>
        <v>0</v>
      </c>
      <c r="AY41" s="36">
        <f t="shared" si="3"/>
        <v>0</v>
      </c>
      <c r="AZ41" s="37">
        <v>0</v>
      </c>
      <c r="BA41" s="33">
        <v>0</v>
      </c>
      <c r="BB41" s="33">
        <v>0</v>
      </c>
      <c r="BC41" s="33">
        <v>0</v>
      </c>
      <c r="BD41" s="33">
        <v>0</v>
      </c>
      <c r="BE41" s="33">
        <v>0</v>
      </c>
      <c r="BF41" s="33">
        <v>0</v>
      </c>
      <c r="BG41" s="36">
        <v>0</v>
      </c>
      <c r="BH41" s="37">
        <f t="shared" si="4"/>
        <v>0</v>
      </c>
      <c r="BI41" s="36">
        <f t="shared" si="4"/>
        <v>0</v>
      </c>
    </row>
    <row r="42" spans="1:61" x14ac:dyDescent="0.25">
      <c r="A42" s="34">
        <v>35</v>
      </c>
      <c r="B42" s="50" t="s">
        <v>73</v>
      </c>
      <c r="C42" s="37">
        <v>0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f t="shared" si="5"/>
        <v>0</v>
      </c>
      <c r="L42" s="36">
        <f t="shared" si="5"/>
        <v>0</v>
      </c>
      <c r="M42" s="37">
        <v>0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3">
        <v>0</v>
      </c>
      <c r="T42" s="33">
        <v>0</v>
      </c>
      <c r="U42" s="33">
        <v>0</v>
      </c>
      <c r="V42" s="33">
        <v>0</v>
      </c>
      <c r="W42" s="33">
        <f t="shared" si="6"/>
        <v>0</v>
      </c>
      <c r="X42" s="36">
        <f t="shared" si="6"/>
        <v>0</v>
      </c>
      <c r="Y42" s="37">
        <v>0</v>
      </c>
      <c r="Z42" s="33">
        <v>0</v>
      </c>
      <c r="AA42" s="33">
        <v>0</v>
      </c>
      <c r="AB42" s="33">
        <v>0</v>
      </c>
      <c r="AC42" s="33">
        <v>0</v>
      </c>
      <c r="AD42" s="33">
        <v>0</v>
      </c>
      <c r="AE42" s="33">
        <v>0</v>
      </c>
      <c r="AF42" s="33">
        <v>0</v>
      </c>
      <c r="AG42" s="33">
        <v>0</v>
      </c>
      <c r="AH42" s="33">
        <v>0</v>
      </c>
      <c r="AI42" s="33">
        <v>0</v>
      </c>
      <c r="AJ42" s="36">
        <v>0</v>
      </c>
      <c r="AK42" s="37">
        <f t="shared" si="7"/>
        <v>0</v>
      </c>
      <c r="AL42" s="38">
        <f t="shared" si="7"/>
        <v>0</v>
      </c>
      <c r="AM42" s="37">
        <v>0</v>
      </c>
      <c r="AN42" s="36">
        <v>0</v>
      </c>
      <c r="AO42" s="29"/>
      <c r="AP42" s="37">
        <v>0</v>
      </c>
      <c r="AQ42" s="36">
        <v>0</v>
      </c>
      <c r="AR42" s="37">
        <v>0</v>
      </c>
      <c r="AS42" s="33">
        <v>0</v>
      </c>
      <c r="AT42" s="33">
        <v>0</v>
      </c>
      <c r="AU42" s="33">
        <v>0</v>
      </c>
      <c r="AV42" s="33">
        <v>0</v>
      </c>
      <c r="AW42" s="33">
        <v>0</v>
      </c>
      <c r="AX42" s="33">
        <f t="shared" si="3"/>
        <v>0</v>
      </c>
      <c r="AY42" s="36">
        <f t="shared" si="3"/>
        <v>0</v>
      </c>
      <c r="AZ42" s="37">
        <v>0</v>
      </c>
      <c r="BA42" s="33">
        <v>0</v>
      </c>
      <c r="BB42" s="33">
        <v>0</v>
      </c>
      <c r="BC42" s="33">
        <v>0</v>
      </c>
      <c r="BD42" s="33">
        <v>0</v>
      </c>
      <c r="BE42" s="33">
        <v>0</v>
      </c>
      <c r="BF42" s="33">
        <v>0</v>
      </c>
      <c r="BG42" s="36">
        <v>0</v>
      </c>
      <c r="BH42" s="37">
        <f t="shared" si="4"/>
        <v>0</v>
      </c>
      <c r="BI42" s="36">
        <f t="shared" si="4"/>
        <v>0</v>
      </c>
    </row>
    <row r="43" spans="1:61" x14ac:dyDescent="0.25">
      <c r="A43" s="34">
        <v>36</v>
      </c>
      <c r="B43" s="50" t="s">
        <v>74</v>
      </c>
      <c r="C43" s="37"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f t="shared" si="5"/>
        <v>0</v>
      </c>
      <c r="L43" s="36">
        <f t="shared" si="5"/>
        <v>0</v>
      </c>
      <c r="M43" s="37">
        <v>0</v>
      </c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0</v>
      </c>
      <c r="T43" s="33">
        <v>0</v>
      </c>
      <c r="U43" s="33">
        <v>0</v>
      </c>
      <c r="V43" s="33">
        <v>0</v>
      </c>
      <c r="W43" s="33">
        <f t="shared" si="6"/>
        <v>0</v>
      </c>
      <c r="X43" s="36">
        <f t="shared" si="6"/>
        <v>0</v>
      </c>
      <c r="Y43" s="37">
        <v>0</v>
      </c>
      <c r="Z43" s="33">
        <v>0</v>
      </c>
      <c r="AA43" s="33">
        <v>0</v>
      </c>
      <c r="AB43" s="33">
        <v>0</v>
      </c>
      <c r="AC43" s="33">
        <v>0</v>
      </c>
      <c r="AD43" s="33">
        <v>0</v>
      </c>
      <c r="AE43" s="33">
        <v>0</v>
      </c>
      <c r="AF43" s="33">
        <v>0</v>
      </c>
      <c r="AG43" s="33">
        <v>0</v>
      </c>
      <c r="AH43" s="33">
        <v>0</v>
      </c>
      <c r="AI43" s="33">
        <v>0</v>
      </c>
      <c r="AJ43" s="36">
        <v>0</v>
      </c>
      <c r="AK43" s="37">
        <f t="shared" si="7"/>
        <v>0</v>
      </c>
      <c r="AL43" s="38">
        <f t="shared" si="7"/>
        <v>0</v>
      </c>
      <c r="AM43" s="37">
        <v>0</v>
      </c>
      <c r="AN43" s="36">
        <v>0</v>
      </c>
      <c r="AO43" s="29"/>
      <c r="AP43" s="37">
        <v>0</v>
      </c>
      <c r="AQ43" s="36">
        <v>0</v>
      </c>
      <c r="AR43" s="37">
        <v>0</v>
      </c>
      <c r="AS43" s="33">
        <v>0</v>
      </c>
      <c r="AT43" s="33">
        <v>0</v>
      </c>
      <c r="AU43" s="33">
        <v>0</v>
      </c>
      <c r="AV43" s="33">
        <v>0</v>
      </c>
      <c r="AW43" s="33">
        <v>0</v>
      </c>
      <c r="AX43" s="33">
        <f t="shared" si="3"/>
        <v>0</v>
      </c>
      <c r="AY43" s="36">
        <f t="shared" si="3"/>
        <v>0</v>
      </c>
      <c r="AZ43" s="37">
        <v>0</v>
      </c>
      <c r="BA43" s="33">
        <v>0</v>
      </c>
      <c r="BB43" s="33">
        <v>0</v>
      </c>
      <c r="BC43" s="33">
        <v>0</v>
      </c>
      <c r="BD43" s="33">
        <v>0</v>
      </c>
      <c r="BE43" s="33">
        <v>0</v>
      </c>
      <c r="BF43" s="33">
        <v>0</v>
      </c>
      <c r="BG43" s="36">
        <v>0</v>
      </c>
      <c r="BH43" s="37">
        <f t="shared" si="4"/>
        <v>0</v>
      </c>
      <c r="BI43" s="36">
        <f t="shared" si="4"/>
        <v>0</v>
      </c>
    </row>
    <row r="44" spans="1:61" x14ac:dyDescent="0.25">
      <c r="A44" s="34">
        <v>37</v>
      </c>
      <c r="B44" s="50" t="s">
        <v>75</v>
      </c>
      <c r="C44" s="37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f t="shared" si="5"/>
        <v>0</v>
      </c>
      <c r="L44" s="36">
        <f t="shared" si="5"/>
        <v>0</v>
      </c>
      <c r="M44" s="37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0</v>
      </c>
      <c r="W44" s="33">
        <f t="shared" si="6"/>
        <v>0</v>
      </c>
      <c r="X44" s="36">
        <f t="shared" si="6"/>
        <v>0</v>
      </c>
      <c r="Y44" s="37">
        <v>0</v>
      </c>
      <c r="Z44" s="33">
        <v>0</v>
      </c>
      <c r="AA44" s="33">
        <v>0</v>
      </c>
      <c r="AB44" s="33">
        <v>0</v>
      </c>
      <c r="AC44" s="33">
        <v>0</v>
      </c>
      <c r="AD44" s="33">
        <v>0</v>
      </c>
      <c r="AE44" s="33">
        <v>0</v>
      </c>
      <c r="AF44" s="33">
        <v>0</v>
      </c>
      <c r="AG44" s="33">
        <v>0</v>
      </c>
      <c r="AH44" s="33">
        <v>0</v>
      </c>
      <c r="AI44" s="33">
        <v>0</v>
      </c>
      <c r="AJ44" s="36">
        <v>0</v>
      </c>
      <c r="AK44" s="37">
        <f t="shared" si="7"/>
        <v>0</v>
      </c>
      <c r="AL44" s="38">
        <f t="shared" si="7"/>
        <v>0</v>
      </c>
      <c r="AM44" s="37">
        <v>0</v>
      </c>
      <c r="AN44" s="36">
        <v>0</v>
      </c>
      <c r="AO44" s="29"/>
      <c r="AP44" s="37">
        <v>0</v>
      </c>
      <c r="AQ44" s="36">
        <v>0</v>
      </c>
      <c r="AR44" s="37">
        <v>0</v>
      </c>
      <c r="AS44" s="33">
        <v>0</v>
      </c>
      <c r="AT44" s="33">
        <v>0</v>
      </c>
      <c r="AU44" s="33">
        <v>0</v>
      </c>
      <c r="AV44" s="33">
        <v>0</v>
      </c>
      <c r="AW44" s="33">
        <v>0</v>
      </c>
      <c r="AX44" s="33">
        <f t="shared" si="3"/>
        <v>0</v>
      </c>
      <c r="AY44" s="36">
        <f t="shared" si="3"/>
        <v>0</v>
      </c>
      <c r="AZ44" s="37">
        <v>0</v>
      </c>
      <c r="BA44" s="33">
        <v>0</v>
      </c>
      <c r="BB44" s="33">
        <v>0</v>
      </c>
      <c r="BC44" s="33">
        <v>0</v>
      </c>
      <c r="BD44" s="33">
        <v>0</v>
      </c>
      <c r="BE44" s="33">
        <v>0</v>
      </c>
      <c r="BF44" s="33">
        <v>0</v>
      </c>
      <c r="BG44" s="36">
        <v>0</v>
      </c>
      <c r="BH44" s="37">
        <f t="shared" si="4"/>
        <v>0</v>
      </c>
      <c r="BI44" s="36">
        <f t="shared" si="4"/>
        <v>0</v>
      </c>
    </row>
    <row r="45" spans="1:61" x14ac:dyDescent="0.25">
      <c r="A45" s="34">
        <v>38</v>
      </c>
      <c r="B45" s="50" t="s">
        <v>76</v>
      </c>
      <c r="C45" s="37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f t="shared" si="5"/>
        <v>0</v>
      </c>
      <c r="L45" s="36">
        <f t="shared" si="5"/>
        <v>0</v>
      </c>
      <c r="M45" s="37">
        <v>0</v>
      </c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f t="shared" si="6"/>
        <v>0</v>
      </c>
      <c r="X45" s="36">
        <f t="shared" si="6"/>
        <v>0</v>
      </c>
      <c r="Y45" s="37">
        <v>0</v>
      </c>
      <c r="Z45" s="33">
        <v>0</v>
      </c>
      <c r="AA45" s="33">
        <v>0</v>
      </c>
      <c r="AB45" s="33">
        <v>0</v>
      </c>
      <c r="AC45" s="33">
        <v>0</v>
      </c>
      <c r="AD45" s="33">
        <v>0</v>
      </c>
      <c r="AE45" s="33">
        <v>0</v>
      </c>
      <c r="AF45" s="33">
        <v>0</v>
      </c>
      <c r="AG45" s="33">
        <v>0</v>
      </c>
      <c r="AH45" s="33">
        <v>0</v>
      </c>
      <c r="AI45" s="33">
        <v>0</v>
      </c>
      <c r="AJ45" s="36">
        <v>0</v>
      </c>
      <c r="AK45" s="37">
        <f t="shared" si="7"/>
        <v>0</v>
      </c>
      <c r="AL45" s="38">
        <f t="shared" si="7"/>
        <v>0</v>
      </c>
      <c r="AM45" s="37">
        <v>0</v>
      </c>
      <c r="AN45" s="36">
        <v>0</v>
      </c>
      <c r="AO45" s="29"/>
      <c r="AP45" s="37">
        <v>0</v>
      </c>
      <c r="AQ45" s="36">
        <v>0</v>
      </c>
      <c r="AR45" s="37">
        <v>0</v>
      </c>
      <c r="AS45" s="33">
        <v>0</v>
      </c>
      <c r="AT45" s="33">
        <v>0</v>
      </c>
      <c r="AU45" s="33">
        <v>0</v>
      </c>
      <c r="AV45" s="33">
        <v>0</v>
      </c>
      <c r="AW45" s="33">
        <v>0</v>
      </c>
      <c r="AX45" s="33">
        <f t="shared" si="3"/>
        <v>0</v>
      </c>
      <c r="AY45" s="36">
        <f t="shared" si="3"/>
        <v>0</v>
      </c>
      <c r="AZ45" s="37">
        <v>0</v>
      </c>
      <c r="BA45" s="33">
        <v>0</v>
      </c>
      <c r="BB45" s="33">
        <v>0</v>
      </c>
      <c r="BC45" s="33">
        <v>0</v>
      </c>
      <c r="BD45" s="33">
        <v>0</v>
      </c>
      <c r="BE45" s="33">
        <v>0</v>
      </c>
      <c r="BF45" s="33">
        <v>0</v>
      </c>
      <c r="BG45" s="36">
        <v>0</v>
      </c>
      <c r="BH45" s="37">
        <f t="shared" si="4"/>
        <v>0</v>
      </c>
      <c r="BI45" s="36">
        <f t="shared" si="4"/>
        <v>0</v>
      </c>
    </row>
    <row r="46" spans="1:61" x14ac:dyDescent="0.25">
      <c r="A46" s="34">
        <v>39</v>
      </c>
      <c r="B46" s="50" t="s">
        <v>77</v>
      </c>
      <c r="C46" s="37">
        <v>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f t="shared" si="5"/>
        <v>0</v>
      </c>
      <c r="L46" s="36">
        <f t="shared" si="5"/>
        <v>0</v>
      </c>
      <c r="M46" s="37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33">
        <v>0</v>
      </c>
      <c r="T46" s="33">
        <v>0</v>
      </c>
      <c r="U46" s="33">
        <v>0</v>
      </c>
      <c r="V46" s="33">
        <v>0</v>
      </c>
      <c r="W46" s="33">
        <f t="shared" si="6"/>
        <v>0</v>
      </c>
      <c r="X46" s="36">
        <f t="shared" si="6"/>
        <v>0</v>
      </c>
      <c r="Y46" s="37">
        <v>0</v>
      </c>
      <c r="Z46" s="33">
        <v>0</v>
      </c>
      <c r="AA46" s="33">
        <v>0</v>
      </c>
      <c r="AB46" s="33">
        <v>0</v>
      </c>
      <c r="AC46" s="33">
        <v>0</v>
      </c>
      <c r="AD46" s="33">
        <v>0</v>
      </c>
      <c r="AE46" s="33">
        <v>0</v>
      </c>
      <c r="AF46" s="33">
        <v>0</v>
      </c>
      <c r="AG46" s="33">
        <v>0</v>
      </c>
      <c r="AH46" s="33">
        <v>0</v>
      </c>
      <c r="AI46" s="33">
        <v>0</v>
      </c>
      <c r="AJ46" s="36">
        <v>0</v>
      </c>
      <c r="AK46" s="37">
        <f t="shared" si="7"/>
        <v>0</v>
      </c>
      <c r="AL46" s="38">
        <f t="shared" si="7"/>
        <v>0</v>
      </c>
      <c r="AM46" s="37">
        <v>0</v>
      </c>
      <c r="AN46" s="36">
        <v>0</v>
      </c>
      <c r="AO46" s="29"/>
      <c r="AP46" s="37">
        <v>0</v>
      </c>
      <c r="AQ46" s="36">
        <v>0</v>
      </c>
      <c r="AR46" s="37">
        <v>0</v>
      </c>
      <c r="AS46" s="33">
        <v>0</v>
      </c>
      <c r="AT46" s="33">
        <v>0</v>
      </c>
      <c r="AU46" s="33">
        <v>0</v>
      </c>
      <c r="AV46" s="33">
        <v>0</v>
      </c>
      <c r="AW46" s="33">
        <v>0</v>
      </c>
      <c r="AX46" s="33">
        <f t="shared" si="3"/>
        <v>0</v>
      </c>
      <c r="AY46" s="36">
        <f t="shared" si="3"/>
        <v>0</v>
      </c>
      <c r="AZ46" s="37">
        <v>0</v>
      </c>
      <c r="BA46" s="33">
        <v>0</v>
      </c>
      <c r="BB46" s="33">
        <v>0</v>
      </c>
      <c r="BC46" s="33">
        <v>0</v>
      </c>
      <c r="BD46" s="33">
        <v>0</v>
      </c>
      <c r="BE46" s="33">
        <v>0</v>
      </c>
      <c r="BF46" s="33">
        <v>0</v>
      </c>
      <c r="BG46" s="36">
        <v>0</v>
      </c>
      <c r="BH46" s="37">
        <f t="shared" si="4"/>
        <v>0</v>
      </c>
      <c r="BI46" s="36">
        <f t="shared" si="4"/>
        <v>0</v>
      </c>
    </row>
    <row r="47" spans="1:61" x14ac:dyDescent="0.25">
      <c r="A47" s="34">
        <v>40</v>
      </c>
      <c r="B47" s="50" t="s">
        <v>78</v>
      </c>
      <c r="C47" s="37">
        <v>0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f t="shared" si="5"/>
        <v>0</v>
      </c>
      <c r="L47" s="36">
        <f t="shared" si="5"/>
        <v>0</v>
      </c>
      <c r="M47" s="37">
        <v>0</v>
      </c>
      <c r="N47" s="33">
        <v>0</v>
      </c>
      <c r="O47" s="33">
        <v>0</v>
      </c>
      <c r="P47" s="33">
        <v>0</v>
      </c>
      <c r="Q47" s="33">
        <v>0</v>
      </c>
      <c r="R47" s="33">
        <v>0</v>
      </c>
      <c r="S47" s="33">
        <v>0</v>
      </c>
      <c r="T47" s="33">
        <v>0</v>
      </c>
      <c r="U47" s="33">
        <v>0</v>
      </c>
      <c r="V47" s="33">
        <v>0</v>
      </c>
      <c r="W47" s="33">
        <f t="shared" si="6"/>
        <v>0</v>
      </c>
      <c r="X47" s="36">
        <f t="shared" si="6"/>
        <v>0</v>
      </c>
      <c r="Y47" s="37">
        <v>0</v>
      </c>
      <c r="Z47" s="33">
        <v>0</v>
      </c>
      <c r="AA47" s="33">
        <v>0</v>
      </c>
      <c r="AB47" s="33">
        <v>0</v>
      </c>
      <c r="AC47" s="33">
        <v>0</v>
      </c>
      <c r="AD47" s="33">
        <v>0</v>
      </c>
      <c r="AE47" s="33">
        <v>0</v>
      </c>
      <c r="AF47" s="33">
        <v>0</v>
      </c>
      <c r="AG47" s="33">
        <v>0</v>
      </c>
      <c r="AH47" s="33">
        <v>0</v>
      </c>
      <c r="AI47" s="33">
        <v>0</v>
      </c>
      <c r="AJ47" s="36">
        <v>0</v>
      </c>
      <c r="AK47" s="37">
        <f t="shared" si="7"/>
        <v>0</v>
      </c>
      <c r="AL47" s="38">
        <f t="shared" si="7"/>
        <v>0</v>
      </c>
      <c r="AM47" s="37">
        <v>0</v>
      </c>
      <c r="AN47" s="36">
        <v>0</v>
      </c>
      <c r="AO47" s="29"/>
      <c r="AP47" s="37">
        <v>0</v>
      </c>
      <c r="AQ47" s="36">
        <v>0</v>
      </c>
      <c r="AR47" s="37">
        <v>0</v>
      </c>
      <c r="AS47" s="33">
        <v>0</v>
      </c>
      <c r="AT47" s="33">
        <v>0</v>
      </c>
      <c r="AU47" s="33">
        <v>0</v>
      </c>
      <c r="AV47" s="33">
        <v>0</v>
      </c>
      <c r="AW47" s="33">
        <v>0</v>
      </c>
      <c r="AX47" s="33">
        <f t="shared" si="3"/>
        <v>0</v>
      </c>
      <c r="AY47" s="36">
        <f t="shared" si="3"/>
        <v>0</v>
      </c>
      <c r="AZ47" s="37">
        <v>0</v>
      </c>
      <c r="BA47" s="33">
        <v>0</v>
      </c>
      <c r="BB47" s="33">
        <v>0</v>
      </c>
      <c r="BC47" s="33">
        <v>0</v>
      </c>
      <c r="BD47" s="33">
        <v>0</v>
      </c>
      <c r="BE47" s="33">
        <v>0</v>
      </c>
      <c r="BF47" s="33">
        <v>0</v>
      </c>
      <c r="BG47" s="36">
        <v>0</v>
      </c>
      <c r="BH47" s="37">
        <f t="shared" si="4"/>
        <v>0</v>
      </c>
      <c r="BI47" s="36">
        <f t="shared" si="4"/>
        <v>0</v>
      </c>
    </row>
    <row r="48" spans="1:61" x14ac:dyDescent="0.25">
      <c r="A48" s="34">
        <v>41</v>
      </c>
      <c r="B48" s="50" t="s">
        <v>79</v>
      </c>
      <c r="C48" s="37"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f t="shared" si="5"/>
        <v>0</v>
      </c>
      <c r="L48" s="36">
        <f t="shared" si="5"/>
        <v>0</v>
      </c>
      <c r="M48" s="37">
        <v>0</v>
      </c>
      <c r="N48" s="33">
        <v>0</v>
      </c>
      <c r="O48" s="33">
        <v>0</v>
      </c>
      <c r="P48" s="33">
        <v>0</v>
      </c>
      <c r="Q48" s="33">
        <v>0</v>
      </c>
      <c r="R48" s="33">
        <v>0</v>
      </c>
      <c r="S48" s="33">
        <v>0</v>
      </c>
      <c r="T48" s="33">
        <v>0</v>
      </c>
      <c r="U48" s="33">
        <v>0</v>
      </c>
      <c r="V48" s="33">
        <v>0</v>
      </c>
      <c r="W48" s="33">
        <f t="shared" si="6"/>
        <v>0</v>
      </c>
      <c r="X48" s="36">
        <f t="shared" si="6"/>
        <v>0</v>
      </c>
      <c r="Y48" s="37">
        <v>0</v>
      </c>
      <c r="Z48" s="33">
        <v>0</v>
      </c>
      <c r="AA48" s="33">
        <v>0</v>
      </c>
      <c r="AB48" s="33">
        <v>0</v>
      </c>
      <c r="AC48" s="33">
        <v>0</v>
      </c>
      <c r="AD48" s="33">
        <v>0</v>
      </c>
      <c r="AE48" s="33">
        <v>0</v>
      </c>
      <c r="AF48" s="33">
        <v>0</v>
      </c>
      <c r="AG48" s="33">
        <v>0</v>
      </c>
      <c r="AH48" s="33">
        <v>0</v>
      </c>
      <c r="AI48" s="33">
        <v>0</v>
      </c>
      <c r="AJ48" s="36">
        <v>0</v>
      </c>
      <c r="AK48" s="37">
        <f t="shared" si="7"/>
        <v>0</v>
      </c>
      <c r="AL48" s="38">
        <f t="shared" si="7"/>
        <v>0</v>
      </c>
      <c r="AM48" s="37">
        <v>0</v>
      </c>
      <c r="AN48" s="36">
        <v>0</v>
      </c>
      <c r="AO48" s="29"/>
      <c r="AP48" s="37">
        <v>0</v>
      </c>
      <c r="AQ48" s="36">
        <v>0</v>
      </c>
      <c r="AR48" s="37">
        <v>0</v>
      </c>
      <c r="AS48" s="33">
        <v>0</v>
      </c>
      <c r="AT48" s="33">
        <v>0</v>
      </c>
      <c r="AU48" s="33">
        <v>0</v>
      </c>
      <c r="AV48" s="33">
        <v>0</v>
      </c>
      <c r="AW48" s="33">
        <v>0</v>
      </c>
      <c r="AX48" s="33">
        <f t="shared" si="3"/>
        <v>0</v>
      </c>
      <c r="AY48" s="36">
        <f t="shared" si="3"/>
        <v>0</v>
      </c>
      <c r="AZ48" s="37">
        <v>0</v>
      </c>
      <c r="BA48" s="33">
        <v>0</v>
      </c>
      <c r="BB48" s="33">
        <v>0</v>
      </c>
      <c r="BC48" s="33">
        <v>0</v>
      </c>
      <c r="BD48" s="33">
        <v>0</v>
      </c>
      <c r="BE48" s="33">
        <v>0</v>
      </c>
      <c r="BF48" s="33">
        <v>0</v>
      </c>
      <c r="BG48" s="36">
        <v>0</v>
      </c>
      <c r="BH48" s="37">
        <f t="shared" si="4"/>
        <v>0</v>
      </c>
      <c r="BI48" s="36">
        <f t="shared" si="4"/>
        <v>0</v>
      </c>
    </row>
    <row r="49" spans="1:61" x14ac:dyDescent="0.25">
      <c r="A49" s="34">
        <v>42</v>
      </c>
      <c r="B49" s="50" t="s">
        <v>80</v>
      </c>
      <c r="C49" s="37">
        <v>0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f t="shared" si="5"/>
        <v>0</v>
      </c>
      <c r="L49" s="36">
        <f t="shared" si="5"/>
        <v>0</v>
      </c>
      <c r="M49" s="37">
        <v>0</v>
      </c>
      <c r="N49" s="33">
        <v>0</v>
      </c>
      <c r="O49" s="33">
        <v>0</v>
      </c>
      <c r="P49" s="33">
        <v>0</v>
      </c>
      <c r="Q49" s="33">
        <v>0</v>
      </c>
      <c r="R49" s="33">
        <v>0</v>
      </c>
      <c r="S49" s="33">
        <v>0</v>
      </c>
      <c r="T49" s="33">
        <v>0</v>
      </c>
      <c r="U49" s="33">
        <v>0</v>
      </c>
      <c r="V49" s="33">
        <v>0</v>
      </c>
      <c r="W49" s="33">
        <f t="shared" si="6"/>
        <v>0</v>
      </c>
      <c r="X49" s="36">
        <f t="shared" si="6"/>
        <v>0</v>
      </c>
      <c r="Y49" s="37">
        <v>0</v>
      </c>
      <c r="Z49" s="33">
        <v>0</v>
      </c>
      <c r="AA49" s="33">
        <v>0</v>
      </c>
      <c r="AB49" s="33">
        <v>0</v>
      </c>
      <c r="AC49" s="33">
        <v>0</v>
      </c>
      <c r="AD49" s="33">
        <v>0</v>
      </c>
      <c r="AE49" s="33">
        <v>0</v>
      </c>
      <c r="AF49" s="33">
        <v>0</v>
      </c>
      <c r="AG49" s="33">
        <v>0</v>
      </c>
      <c r="AH49" s="33">
        <v>0</v>
      </c>
      <c r="AI49" s="33">
        <v>0</v>
      </c>
      <c r="AJ49" s="36">
        <v>0</v>
      </c>
      <c r="AK49" s="37">
        <f t="shared" si="7"/>
        <v>0</v>
      </c>
      <c r="AL49" s="38">
        <f t="shared" si="7"/>
        <v>0</v>
      </c>
      <c r="AM49" s="37">
        <v>0</v>
      </c>
      <c r="AN49" s="36">
        <v>0</v>
      </c>
      <c r="AO49" s="29"/>
      <c r="AP49" s="37">
        <v>0</v>
      </c>
      <c r="AQ49" s="36">
        <v>0</v>
      </c>
      <c r="AR49" s="37">
        <v>0</v>
      </c>
      <c r="AS49" s="33">
        <v>0</v>
      </c>
      <c r="AT49" s="33">
        <v>0</v>
      </c>
      <c r="AU49" s="33">
        <v>0</v>
      </c>
      <c r="AV49" s="33">
        <v>0</v>
      </c>
      <c r="AW49" s="33">
        <v>0</v>
      </c>
      <c r="AX49" s="33">
        <f t="shared" si="3"/>
        <v>0</v>
      </c>
      <c r="AY49" s="36">
        <f t="shared" si="3"/>
        <v>0</v>
      </c>
      <c r="AZ49" s="37">
        <v>0</v>
      </c>
      <c r="BA49" s="33">
        <v>0</v>
      </c>
      <c r="BB49" s="33">
        <v>0</v>
      </c>
      <c r="BC49" s="33">
        <v>0</v>
      </c>
      <c r="BD49" s="33">
        <v>0</v>
      </c>
      <c r="BE49" s="33">
        <v>0</v>
      </c>
      <c r="BF49" s="33">
        <v>0</v>
      </c>
      <c r="BG49" s="36">
        <v>0</v>
      </c>
      <c r="BH49" s="37">
        <f t="shared" si="4"/>
        <v>0</v>
      </c>
      <c r="BI49" s="36">
        <f t="shared" si="4"/>
        <v>0</v>
      </c>
    </row>
    <row r="50" spans="1:61" x14ac:dyDescent="0.25">
      <c r="A50" s="34">
        <v>43</v>
      </c>
      <c r="B50" s="50" t="s">
        <v>81</v>
      </c>
      <c r="C50" s="37">
        <v>0</v>
      </c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f t="shared" ref="K50:L59" si="8">C50+E50+G50+I50</f>
        <v>0</v>
      </c>
      <c r="L50" s="36">
        <f t="shared" si="8"/>
        <v>0</v>
      </c>
      <c r="M50" s="37">
        <v>0</v>
      </c>
      <c r="N50" s="33">
        <v>0</v>
      </c>
      <c r="O50" s="33">
        <v>0</v>
      </c>
      <c r="P50" s="33">
        <v>0</v>
      </c>
      <c r="Q50" s="33">
        <v>0</v>
      </c>
      <c r="R50" s="33">
        <v>0</v>
      </c>
      <c r="S50" s="33">
        <v>0</v>
      </c>
      <c r="T50" s="33">
        <v>0</v>
      </c>
      <c r="U50" s="33">
        <v>0</v>
      </c>
      <c r="V50" s="33">
        <v>0</v>
      </c>
      <c r="W50" s="33">
        <f t="shared" ref="W50:X59" si="9">M50+O50+Q50+S50+U50</f>
        <v>0</v>
      </c>
      <c r="X50" s="36">
        <f t="shared" si="9"/>
        <v>0</v>
      </c>
      <c r="Y50" s="37">
        <v>0</v>
      </c>
      <c r="Z50" s="33">
        <v>0</v>
      </c>
      <c r="AA50" s="33">
        <v>0</v>
      </c>
      <c r="AB50" s="33">
        <v>0</v>
      </c>
      <c r="AC50" s="33">
        <v>0</v>
      </c>
      <c r="AD50" s="33">
        <v>0</v>
      </c>
      <c r="AE50" s="33">
        <v>0</v>
      </c>
      <c r="AF50" s="33">
        <v>0</v>
      </c>
      <c r="AG50" s="33">
        <v>0</v>
      </c>
      <c r="AH50" s="33">
        <v>0</v>
      </c>
      <c r="AI50" s="33">
        <v>0</v>
      </c>
      <c r="AJ50" s="36">
        <v>0</v>
      </c>
      <c r="AK50" s="37">
        <f t="shared" ref="AK50:AL59" si="10">K50+W50+Y50+AA50+AC50+AE50+AG50+AI50</f>
        <v>0</v>
      </c>
      <c r="AL50" s="38">
        <f t="shared" si="10"/>
        <v>0</v>
      </c>
      <c r="AM50" s="37">
        <v>0</v>
      </c>
      <c r="AN50" s="36">
        <v>0</v>
      </c>
      <c r="AO50" s="29"/>
      <c r="AP50" s="37">
        <v>0</v>
      </c>
      <c r="AQ50" s="36">
        <v>0</v>
      </c>
      <c r="AR50" s="37">
        <v>0</v>
      </c>
      <c r="AS50" s="33">
        <v>0</v>
      </c>
      <c r="AT50" s="33">
        <v>0</v>
      </c>
      <c r="AU50" s="33">
        <v>0</v>
      </c>
      <c r="AV50" s="33">
        <v>0</v>
      </c>
      <c r="AW50" s="33">
        <v>0</v>
      </c>
      <c r="AX50" s="33">
        <f t="shared" ref="AX50:AY59" si="11">AR50+AT50+AV50</f>
        <v>0</v>
      </c>
      <c r="AY50" s="36">
        <f t="shared" si="11"/>
        <v>0</v>
      </c>
      <c r="AZ50" s="37">
        <v>0</v>
      </c>
      <c r="BA50" s="33">
        <v>0</v>
      </c>
      <c r="BB50" s="33">
        <v>0</v>
      </c>
      <c r="BC50" s="33">
        <v>0</v>
      </c>
      <c r="BD50" s="33">
        <v>0</v>
      </c>
      <c r="BE50" s="33">
        <v>0</v>
      </c>
      <c r="BF50" s="33">
        <v>0</v>
      </c>
      <c r="BG50" s="36">
        <v>0</v>
      </c>
      <c r="BH50" s="37">
        <f t="shared" ref="BH50:BI59" si="12">AP50+AX50+AZ50+BB50+BD50+BF50</f>
        <v>0</v>
      </c>
      <c r="BI50" s="36">
        <f t="shared" si="12"/>
        <v>0</v>
      </c>
    </row>
    <row r="51" spans="1:61" x14ac:dyDescent="0.25">
      <c r="A51" s="34">
        <v>44</v>
      </c>
      <c r="B51" s="50" t="s">
        <v>82</v>
      </c>
      <c r="C51" s="37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f t="shared" si="8"/>
        <v>0</v>
      </c>
      <c r="L51" s="36">
        <f t="shared" si="8"/>
        <v>0</v>
      </c>
      <c r="M51" s="37">
        <v>0</v>
      </c>
      <c r="N51" s="33">
        <v>0</v>
      </c>
      <c r="O51" s="33">
        <v>0</v>
      </c>
      <c r="P51" s="33">
        <v>0</v>
      </c>
      <c r="Q51" s="33">
        <v>0</v>
      </c>
      <c r="R51" s="33">
        <v>0</v>
      </c>
      <c r="S51" s="33">
        <v>0</v>
      </c>
      <c r="T51" s="33">
        <v>0</v>
      </c>
      <c r="U51" s="33">
        <v>0</v>
      </c>
      <c r="V51" s="33">
        <v>0</v>
      </c>
      <c r="W51" s="33">
        <f t="shared" si="9"/>
        <v>0</v>
      </c>
      <c r="X51" s="36">
        <f t="shared" si="9"/>
        <v>0</v>
      </c>
      <c r="Y51" s="37">
        <v>0</v>
      </c>
      <c r="Z51" s="33">
        <v>0</v>
      </c>
      <c r="AA51" s="33">
        <v>0</v>
      </c>
      <c r="AB51" s="33">
        <v>0</v>
      </c>
      <c r="AC51" s="33">
        <v>0</v>
      </c>
      <c r="AD51" s="33">
        <v>0</v>
      </c>
      <c r="AE51" s="33">
        <v>0</v>
      </c>
      <c r="AF51" s="33">
        <v>0</v>
      </c>
      <c r="AG51" s="33">
        <v>0</v>
      </c>
      <c r="AH51" s="33">
        <v>0</v>
      </c>
      <c r="AI51" s="33">
        <v>0</v>
      </c>
      <c r="AJ51" s="36">
        <v>0</v>
      </c>
      <c r="AK51" s="37">
        <f t="shared" si="10"/>
        <v>0</v>
      </c>
      <c r="AL51" s="38">
        <f t="shared" si="10"/>
        <v>0</v>
      </c>
      <c r="AM51" s="37">
        <v>0</v>
      </c>
      <c r="AN51" s="36">
        <v>0</v>
      </c>
      <c r="AO51" s="29"/>
      <c r="AP51" s="37">
        <v>0</v>
      </c>
      <c r="AQ51" s="36">
        <v>0</v>
      </c>
      <c r="AR51" s="37">
        <v>0</v>
      </c>
      <c r="AS51" s="33">
        <v>0</v>
      </c>
      <c r="AT51" s="33">
        <v>0</v>
      </c>
      <c r="AU51" s="33">
        <v>0</v>
      </c>
      <c r="AV51" s="33">
        <v>0</v>
      </c>
      <c r="AW51" s="33">
        <v>0</v>
      </c>
      <c r="AX51" s="33">
        <f t="shared" si="11"/>
        <v>0</v>
      </c>
      <c r="AY51" s="36">
        <f t="shared" si="11"/>
        <v>0</v>
      </c>
      <c r="AZ51" s="37">
        <v>0</v>
      </c>
      <c r="BA51" s="33">
        <v>0</v>
      </c>
      <c r="BB51" s="33">
        <v>0</v>
      </c>
      <c r="BC51" s="33">
        <v>0</v>
      </c>
      <c r="BD51" s="33">
        <v>0</v>
      </c>
      <c r="BE51" s="33">
        <v>0</v>
      </c>
      <c r="BF51" s="33">
        <v>0</v>
      </c>
      <c r="BG51" s="36">
        <v>0</v>
      </c>
      <c r="BH51" s="37">
        <f t="shared" si="12"/>
        <v>0</v>
      </c>
      <c r="BI51" s="36">
        <f t="shared" si="12"/>
        <v>0</v>
      </c>
    </row>
    <row r="52" spans="1:61" x14ac:dyDescent="0.25">
      <c r="A52" s="34">
        <v>45</v>
      </c>
      <c r="B52" s="50" t="s">
        <v>83</v>
      </c>
      <c r="C52" s="37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f t="shared" si="8"/>
        <v>0</v>
      </c>
      <c r="L52" s="36">
        <f t="shared" si="8"/>
        <v>0</v>
      </c>
      <c r="M52" s="37">
        <v>0</v>
      </c>
      <c r="N52" s="33">
        <v>0</v>
      </c>
      <c r="O52" s="33">
        <v>0</v>
      </c>
      <c r="P52" s="33">
        <v>0</v>
      </c>
      <c r="Q52" s="33">
        <v>0</v>
      </c>
      <c r="R52" s="33">
        <v>0</v>
      </c>
      <c r="S52" s="33">
        <v>0</v>
      </c>
      <c r="T52" s="33">
        <v>0</v>
      </c>
      <c r="U52" s="33">
        <v>0</v>
      </c>
      <c r="V52" s="33">
        <v>0</v>
      </c>
      <c r="W52" s="33">
        <f t="shared" si="9"/>
        <v>0</v>
      </c>
      <c r="X52" s="36">
        <f t="shared" si="9"/>
        <v>0</v>
      </c>
      <c r="Y52" s="37">
        <v>0</v>
      </c>
      <c r="Z52" s="33">
        <v>0</v>
      </c>
      <c r="AA52" s="33">
        <v>0</v>
      </c>
      <c r="AB52" s="33">
        <v>0</v>
      </c>
      <c r="AC52" s="33">
        <v>0</v>
      </c>
      <c r="AD52" s="33">
        <v>0</v>
      </c>
      <c r="AE52" s="33">
        <v>0</v>
      </c>
      <c r="AF52" s="33">
        <v>0</v>
      </c>
      <c r="AG52" s="33">
        <v>0</v>
      </c>
      <c r="AH52" s="33">
        <v>0</v>
      </c>
      <c r="AI52" s="33">
        <v>0</v>
      </c>
      <c r="AJ52" s="36">
        <v>0</v>
      </c>
      <c r="AK52" s="37">
        <f t="shared" si="10"/>
        <v>0</v>
      </c>
      <c r="AL52" s="38">
        <f t="shared" si="10"/>
        <v>0</v>
      </c>
      <c r="AM52" s="37">
        <v>0</v>
      </c>
      <c r="AN52" s="36">
        <v>0</v>
      </c>
      <c r="AO52" s="29"/>
      <c r="AP52" s="37">
        <v>0</v>
      </c>
      <c r="AQ52" s="36">
        <v>0</v>
      </c>
      <c r="AR52" s="37">
        <v>0</v>
      </c>
      <c r="AS52" s="33">
        <v>0</v>
      </c>
      <c r="AT52" s="33">
        <v>0</v>
      </c>
      <c r="AU52" s="33">
        <v>0</v>
      </c>
      <c r="AV52" s="33">
        <v>0</v>
      </c>
      <c r="AW52" s="33">
        <v>0</v>
      </c>
      <c r="AX52" s="33">
        <f t="shared" si="11"/>
        <v>0</v>
      </c>
      <c r="AY52" s="36">
        <f t="shared" si="11"/>
        <v>0</v>
      </c>
      <c r="AZ52" s="37">
        <v>0</v>
      </c>
      <c r="BA52" s="33">
        <v>0</v>
      </c>
      <c r="BB52" s="33">
        <v>0</v>
      </c>
      <c r="BC52" s="33">
        <v>0</v>
      </c>
      <c r="BD52" s="33">
        <v>0</v>
      </c>
      <c r="BE52" s="33">
        <v>0</v>
      </c>
      <c r="BF52" s="33">
        <v>0</v>
      </c>
      <c r="BG52" s="36">
        <v>0</v>
      </c>
      <c r="BH52" s="37">
        <f t="shared" si="12"/>
        <v>0</v>
      </c>
      <c r="BI52" s="36">
        <f t="shared" si="12"/>
        <v>0</v>
      </c>
    </row>
    <row r="53" spans="1:61" x14ac:dyDescent="0.25">
      <c r="A53" s="34">
        <v>46</v>
      </c>
      <c r="B53" s="50" t="s">
        <v>84</v>
      </c>
      <c r="C53" s="37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33">
        <f t="shared" si="8"/>
        <v>0</v>
      </c>
      <c r="L53" s="36">
        <f t="shared" si="8"/>
        <v>0</v>
      </c>
      <c r="M53" s="37">
        <v>0</v>
      </c>
      <c r="N53" s="33">
        <v>0</v>
      </c>
      <c r="O53" s="33">
        <v>0</v>
      </c>
      <c r="P53" s="33">
        <v>0</v>
      </c>
      <c r="Q53" s="33">
        <v>0</v>
      </c>
      <c r="R53" s="33">
        <v>0</v>
      </c>
      <c r="S53" s="33">
        <v>0</v>
      </c>
      <c r="T53" s="33">
        <v>0</v>
      </c>
      <c r="U53" s="33">
        <v>0</v>
      </c>
      <c r="V53" s="33">
        <v>0</v>
      </c>
      <c r="W53" s="33">
        <f t="shared" si="9"/>
        <v>0</v>
      </c>
      <c r="X53" s="36">
        <f t="shared" si="9"/>
        <v>0</v>
      </c>
      <c r="Y53" s="37">
        <v>0</v>
      </c>
      <c r="Z53" s="33">
        <v>0</v>
      </c>
      <c r="AA53" s="33">
        <v>0</v>
      </c>
      <c r="AB53" s="33">
        <v>0</v>
      </c>
      <c r="AC53" s="33">
        <v>0</v>
      </c>
      <c r="AD53" s="33">
        <v>0</v>
      </c>
      <c r="AE53" s="33">
        <v>0</v>
      </c>
      <c r="AF53" s="33">
        <v>0</v>
      </c>
      <c r="AG53" s="33">
        <v>0</v>
      </c>
      <c r="AH53" s="33">
        <v>0</v>
      </c>
      <c r="AI53" s="33">
        <v>0</v>
      </c>
      <c r="AJ53" s="36">
        <v>0</v>
      </c>
      <c r="AK53" s="37">
        <f t="shared" si="10"/>
        <v>0</v>
      </c>
      <c r="AL53" s="38">
        <f t="shared" si="10"/>
        <v>0</v>
      </c>
      <c r="AM53" s="37">
        <v>0</v>
      </c>
      <c r="AN53" s="36">
        <v>0</v>
      </c>
      <c r="AO53" s="29"/>
      <c r="AP53" s="37">
        <v>0</v>
      </c>
      <c r="AQ53" s="36">
        <v>0</v>
      </c>
      <c r="AR53" s="37">
        <v>0</v>
      </c>
      <c r="AS53" s="33">
        <v>0</v>
      </c>
      <c r="AT53" s="33">
        <v>0</v>
      </c>
      <c r="AU53" s="33">
        <v>0</v>
      </c>
      <c r="AV53" s="33">
        <v>0</v>
      </c>
      <c r="AW53" s="33">
        <v>0</v>
      </c>
      <c r="AX53" s="33">
        <f t="shared" si="11"/>
        <v>0</v>
      </c>
      <c r="AY53" s="36">
        <f t="shared" si="11"/>
        <v>0</v>
      </c>
      <c r="AZ53" s="37">
        <v>0</v>
      </c>
      <c r="BA53" s="33">
        <v>0</v>
      </c>
      <c r="BB53" s="33">
        <v>0</v>
      </c>
      <c r="BC53" s="33">
        <v>0</v>
      </c>
      <c r="BD53" s="33">
        <v>0</v>
      </c>
      <c r="BE53" s="33">
        <v>0</v>
      </c>
      <c r="BF53" s="33">
        <v>0</v>
      </c>
      <c r="BG53" s="36">
        <v>0</v>
      </c>
      <c r="BH53" s="37">
        <f t="shared" si="12"/>
        <v>0</v>
      </c>
      <c r="BI53" s="36">
        <f t="shared" si="12"/>
        <v>0</v>
      </c>
    </row>
    <row r="54" spans="1:61" x14ac:dyDescent="0.25">
      <c r="A54" s="34">
        <v>47</v>
      </c>
      <c r="B54" s="50" t="s">
        <v>85</v>
      </c>
      <c r="C54" s="37">
        <v>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f t="shared" si="8"/>
        <v>0</v>
      </c>
      <c r="L54" s="36">
        <f t="shared" si="8"/>
        <v>0</v>
      </c>
      <c r="M54" s="37">
        <v>0</v>
      </c>
      <c r="N54" s="33">
        <v>0</v>
      </c>
      <c r="O54" s="33">
        <v>0</v>
      </c>
      <c r="P54" s="33">
        <v>0</v>
      </c>
      <c r="Q54" s="33">
        <v>0</v>
      </c>
      <c r="R54" s="33">
        <v>0</v>
      </c>
      <c r="S54" s="33">
        <v>0</v>
      </c>
      <c r="T54" s="33">
        <v>0</v>
      </c>
      <c r="U54" s="33">
        <v>0</v>
      </c>
      <c r="V54" s="33">
        <v>0</v>
      </c>
      <c r="W54" s="33">
        <f t="shared" si="9"/>
        <v>0</v>
      </c>
      <c r="X54" s="36">
        <f t="shared" si="9"/>
        <v>0</v>
      </c>
      <c r="Y54" s="37">
        <v>0</v>
      </c>
      <c r="Z54" s="33">
        <v>0</v>
      </c>
      <c r="AA54" s="33">
        <v>0</v>
      </c>
      <c r="AB54" s="33">
        <v>0</v>
      </c>
      <c r="AC54" s="33">
        <v>0</v>
      </c>
      <c r="AD54" s="33">
        <v>0</v>
      </c>
      <c r="AE54" s="33">
        <v>0</v>
      </c>
      <c r="AF54" s="33">
        <v>0</v>
      </c>
      <c r="AG54" s="33">
        <v>0</v>
      </c>
      <c r="AH54" s="33">
        <v>0</v>
      </c>
      <c r="AI54" s="33">
        <v>0</v>
      </c>
      <c r="AJ54" s="36">
        <v>0</v>
      </c>
      <c r="AK54" s="37">
        <f t="shared" si="10"/>
        <v>0</v>
      </c>
      <c r="AL54" s="38">
        <f t="shared" si="10"/>
        <v>0</v>
      </c>
      <c r="AM54" s="37">
        <v>0</v>
      </c>
      <c r="AN54" s="36">
        <v>0</v>
      </c>
      <c r="AO54" s="29"/>
      <c r="AP54" s="37">
        <v>0</v>
      </c>
      <c r="AQ54" s="36">
        <v>0</v>
      </c>
      <c r="AR54" s="37">
        <v>0</v>
      </c>
      <c r="AS54" s="33">
        <v>0</v>
      </c>
      <c r="AT54" s="33">
        <v>0</v>
      </c>
      <c r="AU54" s="33">
        <v>0</v>
      </c>
      <c r="AV54" s="33">
        <v>0</v>
      </c>
      <c r="AW54" s="33">
        <v>0</v>
      </c>
      <c r="AX54" s="33">
        <f t="shared" si="11"/>
        <v>0</v>
      </c>
      <c r="AY54" s="36">
        <f t="shared" si="11"/>
        <v>0</v>
      </c>
      <c r="AZ54" s="37">
        <v>0</v>
      </c>
      <c r="BA54" s="33">
        <v>0</v>
      </c>
      <c r="BB54" s="33">
        <v>0</v>
      </c>
      <c r="BC54" s="33">
        <v>0</v>
      </c>
      <c r="BD54" s="33">
        <v>0</v>
      </c>
      <c r="BE54" s="33">
        <v>0</v>
      </c>
      <c r="BF54" s="33">
        <v>0</v>
      </c>
      <c r="BG54" s="36">
        <v>0</v>
      </c>
      <c r="BH54" s="37">
        <f t="shared" si="12"/>
        <v>0</v>
      </c>
      <c r="BI54" s="36">
        <f t="shared" si="12"/>
        <v>0</v>
      </c>
    </row>
    <row r="55" spans="1:61" x14ac:dyDescent="0.25">
      <c r="A55" s="34">
        <v>48</v>
      </c>
      <c r="B55" s="50"/>
      <c r="C55" s="37"/>
      <c r="D55" s="33"/>
      <c r="E55" s="33"/>
      <c r="F55" s="33"/>
      <c r="G55" s="33"/>
      <c r="H55" s="33"/>
      <c r="I55" s="33"/>
      <c r="J55" s="33"/>
      <c r="K55" s="33">
        <f t="shared" si="8"/>
        <v>0</v>
      </c>
      <c r="L55" s="36">
        <f t="shared" si="8"/>
        <v>0</v>
      </c>
      <c r="M55" s="37"/>
      <c r="N55" s="33"/>
      <c r="O55" s="33"/>
      <c r="P55" s="33"/>
      <c r="Q55" s="33"/>
      <c r="R55" s="33"/>
      <c r="S55" s="33"/>
      <c r="T55" s="33"/>
      <c r="U55" s="33"/>
      <c r="V55" s="33"/>
      <c r="W55" s="33">
        <f t="shared" si="9"/>
        <v>0</v>
      </c>
      <c r="X55" s="36">
        <f t="shared" si="9"/>
        <v>0</v>
      </c>
      <c r="Y55" s="37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6"/>
      <c r="AK55" s="37">
        <f t="shared" si="10"/>
        <v>0</v>
      </c>
      <c r="AL55" s="38">
        <f t="shared" si="10"/>
        <v>0</v>
      </c>
      <c r="AM55" s="37"/>
      <c r="AN55" s="36"/>
      <c r="AO55" s="29"/>
      <c r="AP55" s="37"/>
      <c r="AQ55" s="36"/>
      <c r="AR55" s="37"/>
      <c r="AS55" s="33"/>
      <c r="AT55" s="33"/>
      <c r="AU55" s="33"/>
      <c r="AV55" s="33"/>
      <c r="AW55" s="33"/>
      <c r="AX55" s="33">
        <f t="shared" si="11"/>
        <v>0</v>
      </c>
      <c r="AY55" s="36">
        <f t="shared" si="11"/>
        <v>0</v>
      </c>
      <c r="AZ55" s="37"/>
      <c r="BA55" s="33"/>
      <c r="BB55" s="33"/>
      <c r="BC55" s="33"/>
      <c r="BD55" s="33"/>
      <c r="BE55" s="33"/>
      <c r="BF55" s="33"/>
      <c r="BG55" s="36"/>
      <c r="BH55" s="37">
        <f t="shared" si="12"/>
        <v>0</v>
      </c>
      <c r="BI55" s="36">
        <f t="shared" si="12"/>
        <v>0</v>
      </c>
    </row>
    <row r="56" spans="1:61" x14ac:dyDescent="0.25">
      <c r="A56" s="34">
        <v>49</v>
      </c>
      <c r="B56" s="35"/>
      <c r="C56" s="37"/>
      <c r="D56" s="33"/>
      <c r="E56" s="33"/>
      <c r="F56" s="33"/>
      <c r="G56" s="33"/>
      <c r="H56" s="33"/>
      <c r="I56" s="33"/>
      <c r="J56" s="33"/>
      <c r="K56" s="33">
        <f t="shared" si="8"/>
        <v>0</v>
      </c>
      <c r="L56" s="36">
        <f t="shared" si="8"/>
        <v>0</v>
      </c>
      <c r="M56" s="37"/>
      <c r="N56" s="33"/>
      <c r="O56" s="33"/>
      <c r="P56" s="33"/>
      <c r="Q56" s="33"/>
      <c r="R56" s="33"/>
      <c r="S56" s="33"/>
      <c r="T56" s="33"/>
      <c r="U56" s="33"/>
      <c r="V56" s="33"/>
      <c r="W56" s="33">
        <f t="shared" si="9"/>
        <v>0</v>
      </c>
      <c r="X56" s="36">
        <f t="shared" si="9"/>
        <v>0</v>
      </c>
      <c r="Y56" s="37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6"/>
      <c r="AK56" s="37">
        <f t="shared" si="10"/>
        <v>0</v>
      </c>
      <c r="AL56" s="38">
        <f t="shared" si="10"/>
        <v>0</v>
      </c>
      <c r="AM56" s="37"/>
      <c r="AN56" s="36"/>
      <c r="AO56" s="29"/>
      <c r="AP56" s="37"/>
      <c r="AQ56" s="36"/>
      <c r="AR56" s="37"/>
      <c r="AS56" s="33"/>
      <c r="AT56" s="33"/>
      <c r="AU56" s="33"/>
      <c r="AV56" s="33"/>
      <c r="AW56" s="33"/>
      <c r="AX56" s="33">
        <f t="shared" si="11"/>
        <v>0</v>
      </c>
      <c r="AY56" s="36">
        <f t="shared" si="11"/>
        <v>0</v>
      </c>
      <c r="AZ56" s="37"/>
      <c r="BA56" s="33"/>
      <c r="BB56" s="33"/>
      <c r="BC56" s="33"/>
      <c r="BD56" s="33"/>
      <c r="BE56" s="33"/>
      <c r="BF56" s="33"/>
      <c r="BG56" s="36"/>
      <c r="BH56" s="37">
        <f t="shared" si="12"/>
        <v>0</v>
      </c>
      <c r="BI56" s="36">
        <f t="shared" si="12"/>
        <v>0</v>
      </c>
    </row>
    <row r="57" spans="1:61" s="99" customFormat="1" x14ac:dyDescent="0.25">
      <c r="A57" s="34">
        <v>50</v>
      </c>
      <c r="B57" s="35"/>
      <c r="C57" s="37"/>
      <c r="D57" s="33"/>
      <c r="E57" s="33"/>
      <c r="F57" s="33"/>
      <c r="G57" s="33"/>
      <c r="H57" s="33"/>
      <c r="I57" s="33"/>
      <c r="J57" s="33"/>
      <c r="K57" s="33">
        <f>C57+E57+G57+I57</f>
        <v>0</v>
      </c>
      <c r="L57" s="36">
        <f>D57+F57+H57+J57</f>
        <v>0</v>
      </c>
      <c r="M57" s="37"/>
      <c r="N57" s="33"/>
      <c r="O57" s="33"/>
      <c r="P57" s="33"/>
      <c r="Q57" s="33"/>
      <c r="R57" s="33"/>
      <c r="S57" s="33"/>
      <c r="T57" s="33"/>
      <c r="U57" s="33"/>
      <c r="V57" s="33"/>
      <c r="W57" s="33">
        <f>M57+O57+Q57+S57+U57</f>
        <v>0</v>
      </c>
      <c r="X57" s="36">
        <f>N57+P57+R57+T57+V57</f>
        <v>0</v>
      </c>
      <c r="Y57" s="37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6"/>
      <c r="AK57" s="37">
        <f>K57+W57+Y57+AA57+AC57+AE57+AG57+AI57</f>
        <v>0</v>
      </c>
      <c r="AL57" s="38">
        <f>L57+X57+Z57+AB57+AD57+AF57+AH57+AJ57</f>
        <v>0</v>
      </c>
      <c r="AM57" s="37"/>
      <c r="AN57" s="36"/>
      <c r="AO57" s="29"/>
      <c r="AP57" s="37"/>
      <c r="AQ57" s="36"/>
      <c r="AR57" s="37"/>
      <c r="AS57" s="33"/>
      <c r="AT57" s="33"/>
      <c r="AU57" s="33"/>
      <c r="AV57" s="33"/>
      <c r="AW57" s="33"/>
      <c r="AX57" s="33">
        <f>AR57+AT57+AV57</f>
        <v>0</v>
      </c>
      <c r="AY57" s="36">
        <f>AS57+AU57+AW57</f>
        <v>0</v>
      </c>
      <c r="AZ57" s="37"/>
      <c r="BA57" s="33"/>
      <c r="BB57" s="33"/>
      <c r="BC57" s="33"/>
      <c r="BD57" s="33"/>
      <c r="BE57" s="33"/>
      <c r="BF57" s="33"/>
      <c r="BG57" s="36"/>
      <c r="BH57" s="37">
        <f>AP57+AX57+AZ57+BB57+BD57+BF57</f>
        <v>0</v>
      </c>
      <c r="BI57" s="36">
        <f>AQ57+AY57+BA57+BC57+BE57+BG57</f>
        <v>0</v>
      </c>
    </row>
    <row r="58" spans="1:61" x14ac:dyDescent="0.25">
      <c r="A58" s="34">
        <v>51</v>
      </c>
      <c r="B58" s="35"/>
      <c r="C58" s="37"/>
      <c r="D58" s="33"/>
      <c r="E58" s="33"/>
      <c r="F58" s="33"/>
      <c r="G58" s="33"/>
      <c r="H58" s="33"/>
      <c r="I58" s="33"/>
      <c r="J58" s="33"/>
      <c r="K58" s="33">
        <f t="shared" si="8"/>
        <v>0</v>
      </c>
      <c r="L58" s="36">
        <f t="shared" si="8"/>
        <v>0</v>
      </c>
      <c r="M58" s="37"/>
      <c r="N58" s="33"/>
      <c r="O58" s="33"/>
      <c r="P58" s="33"/>
      <c r="Q58" s="33"/>
      <c r="R58" s="33"/>
      <c r="S58" s="33"/>
      <c r="T58" s="33"/>
      <c r="U58" s="33"/>
      <c r="V58" s="33"/>
      <c r="W58" s="33">
        <f t="shared" si="9"/>
        <v>0</v>
      </c>
      <c r="X58" s="36">
        <f t="shared" si="9"/>
        <v>0</v>
      </c>
      <c r="Y58" s="37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6"/>
      <c r="AK58" s="37">
        <f t="shared" si="10"/>
        <v>0</v>
      </c>
      <c r="AL58" s="38">
        <f t="shared" si="10"/>
        <v>0</v>
      </c>
      <c r="AM58" s="37"/>
      <c r="AN58" s="36"/>
      <c r="AO58" s="29"/>
      <c r="AP58" s="37"/>
      <c r="AQ58" s="36"/>
      <c r="AR58" s="37"/>
      <c r="AS58" s="33"/>
      <c r="AT58" s="33"/>
      <c r="AU58" s="33"/>
      <c r="AV58" s="33"/>
      <c r="AW58" s="33"/>
      <c r="AX58" s="33">
        <f t="shared" si="11"/>
        <v>0</v>
      </c>
      <c r="AY58" s="36">
        <f t="shared" si="11"/>
        <v>0</v>
      </c>
      <c r="AZ58" s="37"/>
      <c r="BA58" s="33"/>
      <c r="BB58" s="33"/>
      <c r="BC58" s="33"/>
      <c r="BD58" s="33"/>
      <c r="BE58" s="33"/>
      <c r="BF58" s="33"/>
      <c r="BG58" s="36"/>
      <c r="BH58" s="37">
        <f t="shared" si="12"/>
        <v>0</v>
      </c>
      <c r="BI58" s="36">
        <f t="shared" si="12"/>
        <v>0</v>
      </c>
    </row>
    <row r="59" spans="1:61" x14ac:dyDescent="0.25">
      <c r="A59" s="39">
        <v>52</v>
      </c>
      <c r="B59" s="40"/>
      <c r="C59" s="41"/>
      <c r="D59" s="42"/>
      <c r="E59" s="42"/>
      <c r="F59" s="42"/>
      <c r="G59" s="42"/>
      <c r="H59" s="42"/>
      <c r="I59" s="42"/>
      <c r="J59" s="42"/>
      <c r="K59" s="42">
        <f t="shared" si="8"/>
        <v>0</v>
      </c>
      <c r="L59" s="43">
        <f t="shared" si="8"/>
        <v>0</v>
      </c>
      <c r="M59" s="41"/>
      <c r="N59" s="42"/>
      <c r="O59" s="42"/>
      <c r="P59" s="42"/>
      <c r="Q59" s="42"/>
      <c r="R59" s="42"/>
      <c r="S59" s="42"/>
      <c r="T59" s="42"/>
      <c r="U59" s="42"/>
      <c r="V59" s="42"/>
      <c r="W59" s="42">
        <f t="shared" si="9"/>
        <v>0</v>
      </c>
      <c r="X59" s="43">
        <f t="shared" si="9"/>
        <v>0</v>
      </c>
      <c r="Y59" s="41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3"/>
      <c r="AK59" s="41">
        <f t="shared" si="10"/>
        <v>0</v>
      </c>
      <c r="AL59" s="44">
        <f t="shared" si="10"/>
        <v>0</v>
      </c>
      <c r="AM59" s="41"/>
      <c r="AN59" s="43"/>
      <c r="AO59" s="29"/>
      <c r="AP59" s="41"/>
      <c r="AQ59" s="43"/>
      <c r="AR59" s="41"/>
      <c r="AS59" s="42"/>
      <c r="AT59" s="42"/>
      <c r="AU59" s="42"/>
      <c r="AV59" s="42"/>
      <c r="AW59" s="42"/>
      <c r="AX59" s="42">
        <f t="shared" si="11"/>
        <v>0</v>
      </c>
      <c r="AY59" s="43">
        <f t="shared" si="11"/>
        <v>0</v>
      </c>
      <c r="AZ59" s="41"/>
      <c r="BA59" s="42"/>
      <c r="BB59" s="42"/>
      <c r="BC59" s="42"/>
      <c r="BD59" s="42"/>
      <c r="BE59" s="42"/>
      <c r="BF59" s="42"/>
      <c r="BG59" s="43"/>
      <c r="BH59" s="41">
        <f t="shared" si="12"/>
        <v>0</v>
      </c>
      <c r="BI59" s="43">
        <f t="shared" si="12"/>
        <v>0</v>
      </c>
    </row>
    <row r="60" spans="1:61" s="32" customFormat="1" ht="15.75" x14ac:dyDescent="0.25">
      <c r="A60" s="210" t="s">
        <v>86</v>
      </c>
      <c r="B60" s="211"/>
      <c r="C60" s="45">
        <f t="shared" ref="C60:M60" si="13">SUM(C8:C59)</f>
        <v>0</v>
      </c>
      <c r="D60" s="46">
        <f t="shared" si="13"/>
        <v>0</v>
      </c>
      <c r="E60" s="46">
        <f t="shared" si="13"/>
        <v>0</v>
      </c>
      <c r="F60" s="46">
        <f t="shared" si="13"/>
        <v>0</v>
      </c>
      <c r="G60" s="46">
        <f t="shared" si="13"/>
        <v>0</v>
      </c>
      <c r="H60" s="46">
        <f t="shared" si="13"/>
        <v>0</v>
      </c>
      <c r="I60" s="46">
        <f t="shared" si="13"/>
        <v>0</v>
      </c>
      <c r="J60" s="46">
        <f t="shared" si="13"/>
        <v>0</v>
      </c>
      <c r="K60" s="46">
        <f t="shared" si="13"/>
        <v>0</v>
      </c>
      <c r="L60" s="47">
        <f t="shared" si="13"/>
        <v>0</v>
      </c>
      <c r="M60" s="45">
        <f t="shared" si="13"/>
        <v>0</v>
      </c>
      <c r="N60" s="46">
        <f t="shared" ref="N60:AN60" si="14">SUM(N8:N59)</f>
        <v>0</v>
      </c>
      <c r="O60" s="46">
        <f t="shared" si="14"/>
        <v>0</v>
      </c>
      <c r="P60" s="46">
        <f t="shared" si="14"/>
        <v>0</v>
      </c>
      <c r="Q60" s="46">
        <f t="shared" si="14"/>
        <v>0</v>
      </c>
      <c r="R60" s="46">
        <f t="shared" si="14"/>
        <v>0</v>
      </c>
      <c r="S60" s="46">
        <f t="shared" si="14"/>
        <v>0</v>
      </c>
      <c r="T60" s="46">
        <f t="shared" si="14"/>
        <v>0</v>
      </c>
      <c r="U60" s="46">
        <f t="shared" si="14"/>
        <v>0</v>
      </c>
      <c r="V60" s="46">
        <f t="shared" si="14"/>
        <v>0</v>
      </c>
      <c r="W60" s="46">
        <f t="shared" si="14"/>
        <v>0</v>
      </c>
      <c r="X60" s="47">
        <f t="shared" si="14"/>
        <v>0</v>
      </c>
      <c r="Y60" s="45">
        <f t="shared" si="14"/>
        <v>0</v>
      </c>
      <c r="Z60" s="46">
        <f t="shared" si="14"/>
        <v>0</v>
      </c>
      <c r="AA60" s="46">
        <f t="shared" si="14"/>
        <v>0</v>
      </c>
      <c r="AB60" s="46">
        <f t="shared" si="14"/>
        <v>0</v>
      </c>
      <c r="AC60" s="46">
        <f t="shared" si="14"/>
        <v>0</v>
      </c>
      <c r="AD60" s="46">
        <f t="shared" si="14"/>
        <v>0</v>
      </c>
      <c r="AE60" s="46">
        <f t="shared" si="14"/>
        <v>0</v>
      </c>
      <c r="AF60" s="46">
        <f t="shared" si="14"/>
        <v>0</v>
      </c>
      <c r="AG60" s="46">
        <f t="shared" si="14"/>
        <v>0</v>
      </c>
      <c r="AH60" s="46">
        <f t="shared" si="14"/>
        <v>0</v>
      </c>
      <c r="AI60" s="46">
        <f t="shared" si="14"/>
        <v>0</v>
      </c>
      <c r="AJ60" s="47">
        <f t="shared" si="14"/>
        <v>0</v>
      </c>
      <c r="AK60" s="48">
        <f t="shared" si="14"/>
        <v>0</v>
      </c>
      <c r="AL60" s="49">
        <f t="shared" si="14"/>
        <v>0</v>
      </c>
      <c r="AM60" s="45">
        <f t="shared" si="14"/>
        <v>0</v>
      </c>
      <c r="AN60" s="47">
        <f t="shared" si="14"/>
        <v>0</v>
      </c>
      <c r="AO60" s="29"/>
      <c r="AP60" s="45">
        <f t="shared" ref="AP60:BI60" si="15">SUM(AP8:AP59)</f>
        <v>0</v>
      </c>
      <c r="AQ60" s="47">
        <f t="shared" si="15"/>
        <v>0</v>
      </c>
      <c r="AR60" s="45">
        <f t="shared" si="15"/>
        <v>0</v>
      </c>
      <c r="AS60" s="46">
        <f t="shared" si="15"/>
        <v>0</v>
      </c>
      <c r="AT60" s="46">
        <f t="shared" si="15"/>
        <v>0</v>
      </c>
      <c r="AU60" s="46">
        <f t="shared" si="15"/>
        <v>0</v>
      </c>
      <c r="AV60" s="46">
        <f t="shared" si="15"/>
        <v>0</v>
      </c>
      <c r="AW60" s="46">
        <f t="shared" si="15"/>
        <v>0</v>
      </c>
      <c r="AX60" s="46">
        <f t="shared" si="15"/>
        <v>0</v>
      </c>
      <c r="AY60" s="47">
        <f t="shared" si="15"/>
        <v>0</v>
      </c>
      <c r="AZ60" s="45">
        <f t="shared" si="15"/>
        <v>0</v>
      </c>
      <c r="BA60" s="46">
        <f t="shared" si="15"/>
        <v>0</v>
      </c>
      <c r="BB60" s="46">
        <f t="shared" si="15"/>
        <v>0</v>
      </c>
      <c r="BC60" s="46">
        <f t="shared" si="15"/>
        <v>0</v>
      </c>
      <c r="BD60" s="46">
        <f t="shared" si="15"/>
        <v>0</v>
      </c>
      <c r="BE60" s="46">
        <f t="shared" si="15"/>
        <v>0</v>
      </c>
      <c r="BF60" s="46">
        <f t="shared" si="15"/>
        <v>0</v>
      </c>
      <c r="BG60" s="47">
        <f t="shared" si="15"/>
        <v>0</v>
      </c>
      <c r="BH60" s="45">
        <f t="shared" si="15"/>
        <v>0</v>
      </c>
      <c r="BI60" s="47">
        <f t="shared" si="15"/>
        <v>0</v>
      </c>
    </row>
  </sheetData>
  <mergeCells count="38">
    <mergeCell ref="A60:B60"/>
    <mergeCell ref="C2:E2"/>
    <mergeCell ref="AP2:AR2"/>
    <mergeCell ref="AS2:AV2"/>
    <mergeCell ref="AK5:AL6"/>
    <mergeCell ref="AM5:AN6"/>
    <mergeCell ref="Q5:R6"/>
    <mergeCell ref="S5:T6"/>
    <mergeCell ref="U5:V6"/>
    <mergeCell ref="W5:X6"/>
    <mergeCell ref="Y5:Z6"/>
    <mergeCell ref="AA5:AB6"/>
    <mergeCell ref="C4:AN4"/>
    <mergeCell ref="AP4:BI4"/>
    <mergeCell ref="A5:A7"/>
    <mergeCell ref="BB5:BC6"/>
    <mergeCell ref="BD5:BE6"/>
    <mergeCell ref="BF5:BG6"/>
    <mergeCell ref="BH5:BI6"/>
    <mergeCell ref="C6:D6"/>
    <mergeCell ref="E6:F6"/>
    <mergeCell ref="AP5:AQ6"/>
    <mergeCell ref="AR5:AS6"/>
    <mergeCell ref="AT5:AU6"/>
    <mergeCell ref="AV5:AW6"/>
    <mergeCell ref="AX5:AY6"/>
    <mergeCell ref="AZ5:BA6"/>
    <mergeCell ref="AC5:AD6"/>
    <mergeCell ref="AE5:AF6"/>
    <mergeCell ref="AG5:AH6"/>
    <mergeCell ref="AI5:AJ6"/>
    <mergeCell ref="M5:N6"/>
    <mergeCell ref="O5:P6"/>
    <mergeCell ref="B5:B7"/>
    <mergeCell ref="C5:F5"/>
    <mergeCell ref="G5:H6"/>
    <mergeCell ref="I5:J6"/>
    <mergeCell ref="K5:L6"/>
  </mergeCells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7"/>
  <sheetViews>
    <sheetView topLeftCell="A46" workbookViewId="0">
      <selection activeCell="C47" sqref="C47"/>
    </sheetView>
  </sheetViews>
  <sheetFormatPr defaultRowHeight="15" x14ac:dyDescent="0.25"/>
  <cols>
    <col min="3" max="3" width="34.7109375" customWidth="1"/>
    <col min="4" max="4" width="15" customWidth="1"/>
    <col min="5" max="5" width="17" customWidth="1"/>
    <col min="6" max="6" width="14.140625" customWidth="1"/>
    <col min="7" max="7" width="17.5703125" customWidth="1"/>
  </cols>
  <sheetData>
    <row r="2" spans="2:7" ht="15.75" x14ac:dyDescent="0.25">
      <c r="B2" s="228" t="s">
        <v>90</v>
      </c>
      <c r="C2" s="228"/>
      <c r="D2" s="228"/>
      <c r="E2" s="228"/>
      <c r="F2" s="228"/>
      <c r="G2" s="228"/>
    </row>
    <row r="3" spans="2:7" ht="15.75" x14ac:dyDescent="0.25">
      <c r="B3" s="229" t="s">
        <v>91</v>
      </c>
      <c r="C3" s="229"/>
      <c r="D3" s="230"/>
      <c r="E3" s="230"/>
      <c r="F3" s="230"/>
      <c r="G3" s="230"/>
    </row>
    <row r="4" spans="2:7" ht="15.75" x14ac:dyDescent="0.25">
      <c r="B4" s="115"/>
      <c r="C4" s="115"/>
      <c r="D4" s="115"/>
      <c r="F4" s="115"/>
      <c r="G4" s="115"/>
    </row>
    <row r="5" spans="2:7" ht="15.75" x14ac:dyDescent="0.25">
      <c r="B5" s="228" t="s">
        <v>92</v>
      </c>
      <c r="C5" s="228"/>
      <c r="D5" s="119"/>
      <c r="E5" s="115"/>
      <c r="F5" s="115"/>
      <c r="G5" s="115"/>
    </row>
    <row r="6" spans="2:7" s="99" customFormat="1" ht="15.75" x14ac:dyDescent="0.25">
      <c r="B6" s="120"/>
      <c r="C6" s="120"/>
      <c r="D6" s="115" t="s">
        <v>93</v>
      </c>
      <c r="E6" s="115"/>
      <c r="F6" s="115"/>
      <c r="G6" s="115"/>
    </row>
    <row r="7" spans="2:7" ht="32.25" customHeight="1" x14ac:dyDescent="0.25">
      <c r="B7" s="233" t="s">
        <v>94</v>
      </c>
      <c r="C7" s="231" t="s">
        <v>95</v>
      </c>
      <c r="D7" s="240" t="s">
        <v>96</v>
      </c>
      <c r="E7" s="241"/>
      <c r="F7" s="242" t="s">
        <v>97</v>
      </c>
      <c r="G7" s="242"/>
    </row>
    <row r="8" spans="2:7" x14ac:dyDescent="0.25">
      <c r="B8" s="234"/>
      <c r="C8" s="232"/>
      <c r="D8" s="111" t="s">
        <v>98</v>
      </c>
      <c r="E8" s="111" t="s">
        <v>99</v>
      </c>
      <c r="F8" s="101" t="s">
        <v>100</v>
      </c>
      <c r="G8" s="101" t="s">
        <v>99</v>
      </c>
    </row>
    <row r="9" spans="2:7" ht="15.75" x14ac:dyDescent="0.25">
      <c r="B9" s="107">
        <v>1</v>
      </c>
      <c r="C9" s="116" t="s">
        <v>3</v>
      </c>
      <c r="D9" s="111"/>
      <c r="E9" s="111"/>
      <c r="F9" s="101"/>
      <c r="G9" s="101"/>
    </row>
    <row r="10" spans="2:7" x14ac:dyDescent="0.25">
      <c r="B10" s="110" t="s">
        <v>101</v>
      </c>
      <c r="C10" s="106" t="s">
        <v>102</v>
      </c>
      <c r="D10" s="121"/>
      <c r="E10" s="121"/>
      <c r="F10" s="81"/>
      <c r="G10" s="81"/>
    </row>
    <row r="11" spans="2:7" x14ac:dyDescent="0.25">
      <c r="B11" s="111" t="s">
        <v>103</v>
      </c>
      <c r="C11" s="112" t="s">
        <v>7</v>
      </c>
      <c r="D11" s="111"/>
      <c r="E11" s="111"/>
      <c r="F11" s="101"/>
      <c r="G11" s="101"/>
    </row>
    <row r="12" spans="2:7" x14ac:dyDescent="0.25">
      <c r="B12" s="111" t="s">
        <v>104</v>
      </c>
      <c r="C12" s="112" t="s">
        <v>105</v>
      </c>
      <c r="D12" s="111"/>
      <c r="E12" s="111"/>
      <c r="F12" s="101"/>
      <c r="G12" s="101"/>
    </row>
    <row r="13" spans="2:7" x14ac:dyDescent="0.25">
      <c r="B13" s="111" t="s">
        <v>106</v>
      </c>
      <c r="C13" s="112" t="s">
        <v>9</v>
      </c>
      <c r="D13" s="111"/>
      <c r="E13" s="111"/>
      <c r="F13" s="101"/>
      <c r="G13" s="101"/>
    </row>
    <row r="14" spans="2:7" ht="45" x14ac:dyDescent="0.25">
      <c r="B14" s="117" t="s">
        <v>107</v>
      </c>
      <c r="C14" s="113" t="s">
        <v>108</v>
      </c>
      <c r="D14" s="121"/>
      <c r="E14" s="121"/>
      <c r="F14" s="81"/>
      <c r="G14" s="81"/>
    </row>
    <row r="15" spans="2:7" ht="25.5" x14ac:dyDescent="0.25">
      <c r="B15" s="118" t="s">
        <v>109</v>
      </c>
      <c r="C15" s="104" t="s">
        <v>110</v>
      </c>
      <c r="D15" s="101"/>
      <c r="E15" s="101"/>
      <c r="F15" s="101"/>
      <c r="G15" s="101"/>
    </row>
    <row r="16" spans="2:7" ht="26.25" x14ac:dyDescent="0.25">
      <c r="B16" s="111" t="s">
        <v>111</v>
      </c>
      <c r="C16" s="103" t="s">
        <v>112</v>
      </c>
      <c r="D16" s="101"/>
      <c r="E16" s="101"/>
      <c r="F16" s="101"/>
      <c r="G16" s="101"/>
    </row>
    <row r="17" spans="2:7" ht="26.25" x14ac:dyDescent="0.25">
      <c r="B17" s="111" t="s">
        <v>113</v>
      </c>
      <c r="C17" s="103" t="s">
        <v>114</v>
      </c>
      <c r="D17" s="101"/>
      <c r="E17" s="101"/>
      <c r="F17" s="101"/>
      <c r="G17" s="101"/>
    </row>
    <row r="18" spans="2:7" x14ac:dyDescent="0.25">
      <c r="B18" s="111" t="s">
        <v>115</v>
      </c>
      <c r="C18" s="102" t="s">
        <v>14</v>
      </c>
      <c r="D18" s="101"/>
      <c r="E18" s="101"/>
      <c r="F18" s="101"/>
      <c r="G18" s="101"/>
    </row>
    <row r="19" spans="2:7" x14ac:dyDescent="0.25">
      <c r="B19" s="111" t="s">
        <v>116</v>
      </c>
      <c r="C19" s="102" t="s">
        <v>15</v>
      </c>
      <c r="D19" s="101"/>
      <c r="E19" s="101"/>
      <c r="F19" s="101"/>
      <c r="G19" s="101"/>
    </row>
    <row r="20" spans="2:7" ht="15.75" x14ac:dyDescent="0.25">
      <c r="B20" s="109" t="s">
        <v>117</v>
      </c>
      <c r="C20" s="105" t="s">
        <v>17</v>
      </c>
      <c r="D20" s="101"/>
      <c r="E20" s="101"/>
      <c r="F20" s="101"/>
      <c r="G20" s="101"/>
    </row>
    <row r="21" spans="2:7" ht="15.75" x14ac:dyDescent="0.25">
      <c r="B21" s="109" t="s">
        <v>118</v>
      </c>
      <c r="C21" s="105" t="s">
        <v>119</v>
      </c>
      <c r="D21" s="101"/>
      <c r="E21" s="101"/>
      <c r="F21" s="101"/>
      <c r="G21" s="101"/>
    </row>
    <row r="22" spans="2:7" ht="15.75" x14ac:dyDescent="0.25">
      <c r="B22" s="109" t="s">
        <v>120</v>
      </c>
      <c r="C22" s="105" t="s">
        <v>121</v>
      </c>
      <c r="D22" s="101"/>
      <c r="E22" s="101"/>
      <c r="F22" s="101"/>
      <c r="G22" s="101"/>
    </row>
    <row r="23" spans="2:7" ht="15.75" x14ac:dyDescent="0.25">
      <c r="B23" s="109" t="s">
        <v>122</v>
      </c>
      <c r="C23" s="105" t="s">
        <v>20</v>
      </c>
      <c r="D23" s="101"/>
      <c r="E23" s="101"/>
      <c r="F23" s="101"/>
      <c r="G23" s="101"/>
    </row>
    <row r="24" spans="2:7" ht="15.75" x14ac:dyDescent="0.25">
      <c r="B24" s="109" t="s">
        <v>123</v>
      </c>
      <c r="C24" s="105" t="s">
        <v>21</v>
      </c>
      <c r="D24" s="101"/>
      <c r="E24" s="101"/>
      <c r="F24" s="101"/>
      <c r="G24" s="101"/>
    </row>
    <row r="25" spans="2:7" ht="15.75" x14ac:dyDescent="0.25">
      <c r="B25" s="109" t="s">
        <v>124</v>
      </c>
      <c r="C25" s="105" t="s">
        <v>125</v>
      </c>
      <c r="D25" s="101"/>
      <c r="E25" s="101"/>
      <c r="F25" s="101"/>
      <c r="G25" s="101"/>
    </row>
    <row r="26" spans="2:7" ht="30.75" x14ac:dyDescent="0.25">
      <c r="B26" s="107">
        <v>2</v>
      </c>
      <c r="C26" s="123" t="s">
        <v>126</v>
      </c>
      <c r="D26" s="81"/>
      <c r="E26" s="81"/>
      <c r="F26" s="81"/>
      <c r="G26" s="81"/>
    </row>
    <row r="27" spans="2:7" ht="31.5" x14ac:dyDescent="0.25">
      <c r="B27" s="107">
        <v>3</v>
      </c>
      <c r="C27" s="124" t="s">
        <v>127</v>
      </c>
      <c r="D27" s="101"/>
      <c r="E27" s="101"/>
      <c r="F27" s="101"/>
      <c r="G27" s="101"/>
    </row>
    <row r="28" spans="2:7" ht="15.75" x14ac:dyDescent="0.25">
      <c r="B28" s="107">
        <v>4</v>
      </c>
      <c r="C28" s="108" t="s">
        <v>128</v>
      </c>
      <c r="D28" s="101"/>
      <c r="E28" s="101"/>
      <c r="F28" s="101"/>
      <c r="G28" s="101"/>
    </row>
    <row r="29" spans="2:7" ht="15.75" x14ac:dyDescent="0.25">
      <c r="B29" s="109" t="s">
        <v>129</v>
      </c>
      <c r="C29" s="100" t="s">
        <v>130</v>
      </c>
      <c r="D29" s="101"/>
      <c r="E29" s="101"/>
      <c r="F29" s="101"/>
      <c r="G29" s="101"/>
    </row>
    <row r="30" spans="2:7" ht="30.75" x14ac:dyDescent="0.25">
      <c r="B30" s="109" t="s">
        <v>131</v>
      </c>
      <c r="C30" s="114" t="s">
        <v>132</v>
      </c>
      <c r="D30" s="81"/>
      <c r="E30" s="81"/>
      <c r="F30" s="81"/>
      <c r="G30" s="81"/>
    </row>
    <row r="31" spans="2:7" ht="26.25" x14ac:dyDescent="0.25">
      <c r="B31" s="111" t="s">
        <v>133</v>
      </c>
      <c r="C31" s="103" t="s">
        <v>134</v>
      </c>
      <c r="D31" s="101"/>
      <c r="E31" s="101"/>
      <c r="F31" s="101"/>
      <c r="G31" s="101"/>
    </row>
    <row r="32" spans="2:7" ht="26.25" x14ac:dyDescent="0.25">
      <c r="B32" s="111" t="s">
        <v>135</v>
      </c>
      <c r="C32" s="103" t="s">
        <v>136</v>
      </c>
      <c r="D32" s="101"/>
      <c r="E32" s="101"/>
      <c r="F32" s="101"/>
      <c r="G32" s="101"/>
    </row>
    <row r="33" spans="2:7" ht="26.25" x14ac:dyDescent="0.25">
      <c r="B33" s="111" t="s">
        <v>137</v>
      </c>
      <c r="C33" s="103" t="s">
        <v>138</v>
      </c>
      <c r="D33" s="101"/>
      <c r="E33" s="101"/>
      <c r="F33" s="101"/>
      <c r="G33" s="101"/>
    </row>
    <row r="34" spans="2:7" ht="15.75" x14ac:dyDescent="0.25">
      <c r="B34" s="109" t="s">
        <v>139</v>
      </c>
      <c r="C34" s="100" t="s">
        <v>119</v>
      </c>
      <c r="D34" s="101"/>
      <c r="E34" s="101"/>
      <c r="F34" s="101"/>
      <c r="G34" s="101"/>
    </row>
    <row r="35" spans="2:7" ht="15.75" x14ac:dyDescent="0.25">
      <c r="B35" s="109" t="s">
        <v>140</v>
      </c>
      <c r="C35" s="100" t="s">
        <v>141</v>
      </c>
      <c r="D35" s="101"/>
      <c r="E35" s="101"/>
      <c r="F35" s="101"/>
      <c r="G35" s="101"/>
    </row>
    <row r="36" spans="2:7" ht="15.75" x14ac:dyDescent="0.25">
      <c r="B36" s="109" t="s">
        <v>142</v>
      </c>
      <c r="C36" s="100" t="s">
        <v>143</v>
      </c>
      <c r="D36" s="101"/>
      <c r="E36" s="101"/>
      <c r="F36" s="101"/>
      <c r="G36" s="101"/>
    </row>
    <row r="37" spans="2:7" ht="15.75" x14ac:dyDescent="0.25">
      <c r="B37" s="109" t="s">
        <v>144</v>
      </c>
      <c r="C37" s="100" t="s">
        <v>125</v>
      </c>
      <c r="D37" s="101"/>
      <c r="E37" s="101"/>
      <c r="F37" s="101"/>
      <c r="G37" s="101"/>
    </row>
    <row r="38" spans="2:7" ht="15.75" x14ac:dyDescent="0.25">
      <c r="B38" s="107">
        <v>5</v>
      </c>
      <c r="C38" s="100" t="s">
        <v>145</v>
      </c>
      <c r="D38" s="81"/>
      <c r="E38" s="81"/>
      <c r="F38" s="81"/>
      <c r="G38" s="81"/>
    </row>
    <row r="39" spans="2:7" ht="15.75" x14ac:dyDescent="0.25">
      <c r="B39" s="235" t="s">
        <v>146</v>
      </c>
      <c r="C39" s="236"/>
      <c r="D39" s="122"/>
      <c r="E39" s="122"/>
      <c r="F39" s="122"/>
      <c r="G39" s="122"/>
    </row>
    <row r="41" spans="2:7" x14ac:dyDescent="0.25">
      <c r="B41" s="126" t="s">
        <v>104</v>
      </c>
      <c r="C41" s="126" t="s">
        <v>147</v>
      </c>
    </row>
    <row r="42" spans="2:7" x14ac:dyDescent="0.25">
      <c r="B42" s="1" t="s">
        <v>148</v>
      </c>
      <c r="C42" s="125" t="s">
        <v>149</v>
      </c>
      <c r="D42" s="99"/>
      <c r="E42" s="99"/>
      <c r="F42" s="99"/>
      <c r="G42" s="99"/>
    </row>
    <row r="43" spans="2:7" x14ac:dyDescent="0.25">
      <c r="B43" s="1" t="s">
        <v>150</v>
      </c>
      <c r="C43" s="125" t="s">
        <v>151</v>
      </c>
    </row>
    <row r="44" spans="2:7" x14ac:dyDescent="0.25">
      <c r="B44" s="1" t="s">
        <v>152</v>
      </c>
      <c r="C44" s="125" t="s">
        <v>153</v>
      </c>
    </row>
    <row r="46" spans="2:7" x14ac:dyDescent="0.25">
      <c r="B46" s="126" t="s">
        <v>106</v>
      </c>
      <c r="C46" s="127" t="s">
        <v>154</v>
      </c>
    </row>
    <row r="47" spans="2:7" ht="16.5" customHeight="1" x14ac:dyDescent="0.25">
      <c r="B47" s="2" t="s">
        <v>148</v>
      </c>
      <c r="C47" s="131" t="s">
        <v>155</v>
      </c>
      <c r="D47" s="31"/>
      <c r="E47" s="31"/>
      <c r="F47" s="31"/>
      <c r="G47" s="31"/>
    </row>
    <row r="48" spans="2:7" ht="17.25" customHeight="1" x14ac:dyDescent="0.25">
      <c r="B48" s="2" t="s">
        <v>150</v>
      </c>
      <c r="C48" s="131" t="s">
        <v>156</v>
      </c>
      <c r="D48" s="31"/>
      <c r="E48" s="31"/>
      <c r="F48" s="31"/>
      <c r="G48" s="31"/>
    </row>
    <row r="49" spans="2:7" ht="28.5" customHeight="1" x14ac:dyDescent="0.25">
      <c r="B49" s="2" t="s">
        <v>152</v>
      </c>
      <c r="C49" s="239" t="s">
        <v>157</v>
      </c>
      <c r="D49" s="239"/>
      <c r="E49" s="239"/>
      <c r="F49" s="239"/>
      <c r="G49" s="239"/>
    </row>
    <row r="50" spans="2:7" ht="18.75" customHeight="1" x14ac:dyDescent="0.25">
      <c r="B50" s="130" t="s">
        <v>158</v>
      </c>
      <c r="C50" s="131" t="s">
        <v>159</v>
      </c>
      <c r="D50" s="31"/>
      <c r="E50" s="31"/>
      <c r="F50" s="31"/>
      <c r="G50" s="31"/>
    </row>
    <row r="51" spans="2:7" ht="20.25" customHeight="1" x14ac:dyDescent="0.25">
      <c r="B51" s="130" t="s">
        <v>160</v>
      </c>
      <c r="C51" s="131" t="s">
        <v>161</v>
      </c>
      <c r="D51" s="31"/>
      <c r="E51" s="31"/>
      <c r="F51" s="31"/>
      <c r="G51" s="31"/>
    </row>
    <row r="53" spans="2:7" ht="15.75" x14ac:dyDescent="0.25">
      <c r="B53" s="128" t="s">
        <v>122</v>
      </c>
      <c r="C53" s="129" t="s">
        <v>20</v>
      </c>
    </row>
    <row r="54" spans="2:7" ht="30" customHeight="1" x14ac:dyDescent="0.25">
      <c r="C54" s="238" t="s">
        <v>162</v>
      </c>
      <c r="D54" s="238"/>
      <c r="E54" s="238"/>
      <c r="F54" s="238"/>
      <c r="G54" s="238"/>
    </row>
    <row r="56" spans="2:7" ht="15.75" x14ac:dyDescent="0.25">
      <c r="B56" s="128" t="s">
        <v>123</v>
      </c>
      <c r="C56" s="129" t="s">
        <v>21</v>
      </c>
    </row>
    <row r="57" spans="2:7" ht="48" customHeight="1" x14ac:dyDescent="0.25">
      <c r="C57" s="237" t="s">
        <v>163</v>
      </c>
      <c r="D57" s="237"/>
      <c r="E57" s="237"/>
      <c r="F57" s="237"/>
      <c r="G57" s="237"/>
    </row>
  </sheetData>
  <mergeCells count="12">
    <mergeCell ref="B39:C39"/>
    <mergeCell ref="C57:G57"/>
    <mergeCell ref="C54:G54"/>
    <mergeCell ref="C49:G49"/>
    <mergeCell ref="B5:C5"/>
    <mergeCell ref="D7:E7"/>
    <mergeCell ref="F7:G7"/>
    <mergeCell ref="B2:G2"/>
    <mergeCell ref="B3:C3"/>
    <mergeCell ref="D3:G3"/>
    <mergeCell ref="C7:C8"/>
    <mergeCell ref="B7:B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I66"/>
  <sheetViews>
    <sheetView topLeftCell="A40" workbookViewId="0">
      <selection activeCell="M58" sqref="M58"/>
    </sheetView>
  </sheetViews>
  <sheetFormatPr defaultRowHeight="15" x14ac:dyDescent="0.25"/>
  <cols>
    <col min="1" max="1" width="6.28515625" style="99" customWidth="1"/>
    <col min="2" max="2" width="27.85546875" style="99" customWidth="1"/>
    <col min="3" max="3" width="9.140625" style="99"/>
    <col min="4" max="4" width="9.5703125" style="99" bestFit="1" customWidth="1"/>
    <col min="5" max="5" width="9.140625" style="99"/>
    <col min="6" max="6" width="9.5703125" style="99" bestFit="1" customWidth="1"/>
    <col min="7" max="11" width="9.140625" style="99"/>
    <col min="12" max="12" width="9.5703125" style="99" bestFit="1" customWidth="1"/>
    <col min="13" max="13" width="10.140625" style="99" customWidth="1"/>
    <col min="14" max="14" width="10.5703125" style="99" customWidth="1"/>
    <col min="15" max="15" width="9.140625" style="99"/>
    <col min="16" max="16" width="9.85546875" style="99" customWidth="1"/>
    <col min="17" max="17" width="9.140625" style="99"/>
    <col min="18" max="18" width="11.7109375" style="99" customWidth="1"/>
    <col min="19" max="37" width="9.140625" style="99"/>
    <col min="38" max="38" width="11.42578125" style="99" customWidth="1"/>
    <col min="39" max="39" width="9.140625" style="99"/>
    <col min="40" max="40" width="10.85546875" style="99" customWidth="1"/>
    <col min="41" max="41" width="5.28515625" style="99" customWidth="1"/>
    <col min="42" max="44" width="9.140625" style="99"/>
    <col min="45" max="45" width="11.5703125" style="99" customWidth="1"/>
    <col min="46" max="46" width="9.140625" style="99"/>
    <col min="47" max="47" width="11.28515625" style="99" customWidth="1"/>
    <col min="48" max="48" width="9.140625" style="99"/>
    <col min="49" max="49" width="10.7109375" style="99" customWidth="1"/>
    <col min="50" max="16384" width="9.140625" style="99"/>
  </cols>
  <sheetData>
    <row r="2" spans="1:61" ht="20.25" x14ac:dyDescent="0.4">
      <c r="C2" s="155"/>
      <c r="D2" s="155"/>
      <c r="E2" s="155"/>
      <c r="F2" s="132"/>
      <c r="G2" s="132"/>
      <c r="H2" s="132"/>
      <c r="I2" s="132"/>
      <c r="M2" s="98" t="s">
        <v>0</v>
      </c>
      <c r="V2" s="98" t="s">
        <v>0</v>
      </c>
      <c r="AK2" s="98" t="s">
        <v>0</v>
      </c>
      <c r="AP2" s="155" t="s">
        <v>1</v>
      </c>
      <c r="AQ2" s="155"/>
      <c r="AR2" s="155"/>
      <c r="AS2" s="156">
        <f>F2</f>
        <v>0</v>
      </c>
      <c r="AT2" s="157"/>
      <c r="AU2" s="157"/>
      <c r="AV2" s="158"/>
      <c r="AX2" s="98" t="s">
        <v>0</v>
      </c>
      <c r="BG2" s="98" t="s">
        <v>0</v>
      </c>
    </row>
    <row r="3" spans="1:61" ht="25.5" thickBot="1" x14ac:dyDescent="0.55000000000000004">
      <c r="C3" s="30" t="s">
        <v>2</v>
      </c>
      <c r="AP3" s="30" t="s">
        <v>2</v>
      </c>
    </row>
    <row r="4" spans="1:61" ht="20.25" thickBot="1" x14ac:dyDescent="0.45">
      <c r="C4" s="159" t="s">
        <v>3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1"/>
      <c r="AO4" s="25"/>
      <c r="AP4" s="162" t="s">
        <v>4</v>
      </c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4"/>
    </row>
    <row r="5" spans="1:61" ht="24.75" customHeight="1" x14ac:dyDescent="0.25">
      <c r="A5" s="169" t="s">
        <v>5</v>
      </c>
      <c r="B5" s="172" t="s">
        <v>6</v>
      </c>
      <c r="C5" s="175" t="s">
        <v>7</v>
      </c>
      <c r="D5" s="176"/>
      <c r="E5" s="176"/>
      <c r="F5" s="176"/>
      <c r="G5" s="177" t="s">
        <v>8</v>
      </c>
      <c r="H5" s="177"/>
      <c r="I5" s="177" t="s">
        <v>9</v>
      </c>
      <c r="J5" s="177"/>
      <c r="K5" s="179" t="s">
        <v>10</v>
      </c>
      <c r="L5" s="180"/>
      <c r="M5" s="224" t="s">
        <v>11</v>
      </c>
      <c r="N5" s="225"/>
      <c r="O5" s="225" t="s">
        <v>12</v>
      </c>
      <c r="P5" s="225"/>
      <c r="Q5" s="225" t="s">
        <v>13</v>
      </c>
      <c r="R5" s="225"/>
      <c r="S5" s="165" t="s">
        <v>14</v>
      </c>
      <c r="T5" s="165"/>
      <c r="U5" s="165" t="s">
        <v>15</v>
      </c>
      <c r="V5" s="165"/>
      <c r="W5" s="165" t="s">
        <v>16</v>
      </c>
      <c r="X5" s="166"/>
      <c r="Y5" s="218" t="s">
        <v>17</v>
      </c>
      <c r="Z5" s="219"/>
      <c r="AA5" s="219" t="s">
        <v>18</v>
      </c>
      <c r="AB5" s="219"/>
      <c r="AC5" s="219" t="s">
        <v>19</v>
      </c>
      <c r="AD5" s="219"/>
      <c r="AE5" s="219" t="s">
        <v>20</v>
      </c>
      <c r="AF5" s="219"/>
      <c r="AG5" s="219" t="s">
        <v>21</v>
      </c>
      <c r="AH5" s="219"/>
      <c r="AI5" s="219" t="s">
        <v>22</v>
      </c>
      <c r="AJ5" s="222"/>
      <c r="AK5" s="192" t="s">
        <v>23</v>
      </c>
      <c r="AL5" s="193"/>
      <c r="AM5" s="196" t="s">
        <v>24</v>
      </c>
      <c r="AN5" s="197"/>
      <c r="AO5" s="26"/>
      <c r="AP5" s="200" t="s">
        <v>25</v>
      </c>
      <c r="AQ5" s="201"/>
      <c r="AR5" s="204" t="s">
        <v>26</v>
      </c>
      <c r="AS5" s="205"/>
      <c r="AT5" s="208" t="s">
        <v>27</v>
      </c>
      <c r="AU5" s="205"/>
      <c r="AV5" s="208" t="s">
        <v>28</v>
      </c>
      <c r="AW5" s="205"/>
      <c r="AX5" s="212" t="s">
        <v>29</v>
      </c>
      <c r="AY5" s="213"/>
      <c r="AZ5" s="216" t="s">
        <v>30</v>
      </c>
      <c r="BA5" s="184"/>
      <c r="BB5" s="184" t="s">
        <v>31</v>
      </c>
      <c r="BC5" s="184"/>
      <c r="BD5" s="184" t="s">
        <v>32</v>
      </c>
      <c r="BE5" s="184"/>
      <c r="BF5" s="184" t="s">
        <v>33</v>
      </c>
      <c r="BG5" s="185"/>
      <c r="BH5" s="188" t="s">
        <v>34</v>
      </c>
      <c r="BI5" s="189"/>
    </row>
    <row r="6" spans="1:61" ht="20.25" customHeight="1" x14ac:dyDescent="0.25">
      <c r="A6" s="170"/>
      <c r="B6" s="173"/>
      <c r="C6" s="183" t="s">
        <v>35</v>
      </c>
      <c r="D6" s="178"/>
      <c r="E6" s="178" t="s">
        <v>36</v>
      </c>
      <c r="F6" s="178"/>
      <c r="G6" s="178"/>
      <c r="H6" s="178"/>
      <c r="I6" s="178"/>
      <c r="J6" s="178"/>
      <c r="K6" s="181"/>
      <c r="L6" s="182"/>
      <c r="M6" s="226"/>
      <c r="N6" s="227"/>
      <c r="O6" s="227"/>
      <c r="P6" s="227"/>
      <c r="Q6" s="227"/>
      <c r="R6" s="227"/>
      <c r="S6" s="167"/>
      <c r="T6" s="167"/>
      <c r="U6" s="167"/>
      <c r="V6" s="167"/>
      <c r="W6" s="167"/>
      <c r="X6" s="168"/>
      <c r="Y6" s="220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3"/>
      <c r="AK6" s="194"/>
      <c r="AL6" s="195"/>
      <c r="AM6" s="198"/>
      <c r="AN6" s="199"/>
      <c r="AO6" s="26"/>
      <c r="AP6" s="202"/>
      <c r="AQ6" s="203"/>
      <c r="AR6" s="206"/>
      <c r="AS6" s="207"/>
      <c r="AT6" s="209"/>
      <c r="AU6" s="207"/>
      <c r="AV6" s="209"/>
      <c r="AW6" s="207"/>
      <c r="AX6" s="214"/>
      <c r="AY6" s="215"/>
      <c r="AZ6" s="217"/>
      <c r="BA6" s="186"/>
      <c r="BB6" s="186"/>
      <c r="BC6" s="186"/>
      <c r="BD6" s="186"/>
      <c r="BE6" s="186"/>
      <c r="BF6" s="186"/>
      <c r="BG6" s="187"/>
      <c r="BH6" s="190"/>
      <c r="BI6" s="191"/>
    </row>
    <row r="7" spans="1:61" ht="15.75" thickBot="1" x14ac:dyDescent="0.3">
      <c r="A7" s="171"/>
      <c r="B7" s="174"/>
      <c r="C7" s="7" t="s">
        <v>37</v>
      </c>
      <c r="D7" s="4" t="s">
        <v>38</v>
      </c>
      <c r="E7" s="4" t="s">
        <v>37</v>
      </c>
      <c r="F7" s="4" t="s">
        <v>38</v>
      </c>
      <c r="G7" s="4" t="s">
        <v>37</v>
      </c>
      <c r="H7" s="4" t="s">
        <v>38</v>
      </c>
      <c r="I7" s="4" t="s">
        <v>37</v>
      </c>
      <c r="J7" s="4" t="s">
        <v>38</v>
      </c>
      <c r="K7" s="4" t="s">
        <v>37</v>
      </c>
      <c r="L7" s="8" t="s">
        <v>38</v>
      </c>
      <c r="M7" s="5" t="s">
        <v>37</v>
      </c>
      <c r="N7" s="3" t="s">
        <v>38</v>
      </c>
      <c r="O7" s="3" t="s">
        <v>37</v>
      </c>
      <c r="P7" s="3" t="s">
        <v>38</v>
      </c>
      <c r="Q7" s="3" t="s">
        <v>37</v>
      </c>
      <c r="R7" s="3" t="s">
        <v>38</v>
      </c>
      <c r="S7" s="3" t="s">
        <v>37</v>
      </c>
      <c r="T7" s="3" t="s">
        <v>38</v>
      </c>
      <c r="U7" s="3" t="s">
        <v>37</v>
      </c>
      <c r="V7" s="3" t="s">
        <v>38</v>
      </c>
      <c r="W7" s="3" t="s">
        <v>37</v>
      </c>
      <c r="X7" s="6" t="s">
        <v>38</v>
      </c>
      <c r="Y7" s="11" t="s">
        <v>37</v>
      </c>
      <c r="Z7" s="12" t="s">
        <v>38</v>
      </c>
      <c r="AA7" s="12" t="s">
        <v>37</v>
      </c>
      <c r="AB7" s="12" t="s">
        <v>38</v>
      </c>
      <c r="AC7" s="12" t="s">
        <v>37</v>
      </c>
      <c r="AD7" s="12" t="s">
        <v>38</v>
      </c>
      <c r="AE7" s="12" t="s">
        <v>37</v>
      </c>
      <c r="AF7" s="12" t="s">
        <v>38</v>
      </c>
      <c r="AG7" s="12" t="s">
        <v>37</v>
      </c>
      <c r="AH7" s="12" t="s">
        <v>38</v>
      </c>
      <c r="AI7" s="12" t="s">
        <v>37</v>
      </c>
      <c r="AJ7" s="13" t="s">
        <v>38</v>
      </c>
      <c r="AK7" s="9" t="s">
        <v>37</v>
      </c>
      <c r="AL7" s="10" t="s">
        <v>38</v>
      </c>
      <c r="AM7" s="14" t="s">
        <v>37</v>
      </c>
      <c r="AN7" s="15" t="s">
        <v>38</v>
      </c>
      <c r="AO7" s="27"/>
      <c r="AP7" s="11" t="s">
        <v>37</v>
      </c>
      <c r="AQ7" s="13" t="s">
        <v>38</v>
      </c>
      <c r="AR7" s="16" t="s">
        <v>37</v>
      </c>
      <c r="AS7" s="17" t="s">
        <v>38</v>
      </c>
      <c r="AT7" s="17" t="s">
        <v>37</v>
      </c>
      <c r="AU7" s="17" t="s">
        <v>38</v>
      </c>
      <c r="AV7" s="17" t="s">
        <v>37</v>
      </c>
      <c r="AW7" s="17" t="s">
        <v>38</v>
      </c>
      <c r="AX7" s="17" t="s">
        <v>37</v>
      </c>
      <c r="AY7" s="18" t="s">
        <v>38</v>
      </c>
      <c r="AZ7" s="22" t="s">
        <v>37</v>
      </c>
      <c r="BA7" s="19" t="s">
        <v>38</v>
      </c>
      <c r="BB7" s="19" t="s">
        <v>37</v>
      </c>
      <c r="BC7" s="19" t="s">
        <v>38</v>
      </c>
      <c r="BD7" s="19" t="s">
        <v>37</v>
      </c>
      <c r="BE7" s="19" t="s">
        <v>38</v>
      </c>
      <c r="BF7" s="19" t="s">
        <v>37</v>
      </c>
      <c r="BG7" s="23" t="s">
        <v>38</v>
      </c>
      <c r="BH7" s="20" t="s">
        <v>37</v>
      </c>
      <c r="BI7" s="21" t="s">
        <v>38</v>
      </c>
    </row>
    <row r="8" spans="1:61" x14ac:dyDescent="0.25">
      <c r="A8" s="51">
        <v>1</v>
      </c>
      <c r="B8" s="52" t="s">
        <v>39</v>
      </c>
      <c r="C8" s="53">
        <v>2865</v>
      </c>
      <c r="D8" s="54">
        <v>4949.93</v>
      </c>
      <c r="E8" s="54">
        <v>1166</v>
      </c>
      <c r="F8" s="54">
        <v>3395.62</v>
      </c>
      <c r="G8" s="54">
        <v>112</v>
      </c>
      <c r="H8" s="54">
        <v>186.64</v>
      </c>
      <c r="I8" s="54">
        <v>168</v>
      </c>
      <c r="J8" s="54">
        <v>750.56</v>
      </c>
      <c r="K8" s="73">
        <f>C8+E8+G8+I8</f>
        <v>4311</v>
      </c>
      <c r="L8" s="74">
        <f>D8+F8+H8+J8</f>
        <v>9282.7499999999982</v>
      </c>
      <c r="M8" s="53">
        <v>704</v>
      </c>
      <c r="N8" s="54">
        <v>4949.75</v>
      </c>
      <c r="O8" s="54">
        <v>12237</v>
      </c>
      <c r="P8" s="54">
        <v>16673.53</v>
      </c>
      <c r="Q8" s="54">
        <v>176</v>
      </c>
      <c r="R8" s="54">
        <v>4754.6499999999996</v>
      </c>
      <c r="S8" s="54">
        <v>74</v>
      </c>
      <c r="T8" s="54">
        <v>356.75</v>
      </c>
      <c r="U8" s="54">
        <v>3049</v>
      </c>
      <c r="V8" s="54">
        <v>2729.63</v>
      </c>
      <c r="W8" s="65">
        <f>M8+O8+Q8+S8+U8</f>
        <v>16240</v>
      </c>
      <c r="X8" s="66">
        <f>N8+P8+R8+T8+V8</f>
        <v>29464.31</v>
      </c>
      <c r="Y8" s="53">
        <v>32</v>
      </c>
      <c r="Z8" s="54">
        <v>435.78</v>
      </c>
      <c r="AA8" s="54">
        <v>493</v>
      </c>
      <c r="AB8" s="54">
        <v>1349.77</v>
      </c>
      <c r="AC8" s="54">
        <v>1455</v>
      </c>
      <c r="AD8" s="54">
        <v>15786.63</v>
      </c>
      <c r="AE8" s="54">
        <v>63</v>
      </c>
      <c r="AF8" s="54">
        <v>87.09</v>
      </c>
      <c r="AG8" s="54">
        <v>51</v>
      </c>
      <c r="AH8" s="54">
        <v>84.03</v>
      </c>
      <c r="AI8" s="54">
        <v>1335</v>
      </c>
      <c r="AJ8" s="55">
        <v>3143.57</v>
      </c>
      <c r="AK8" s="57">
        <f>K8+W8+Y8+AA8+AC8+AE8+AG8+AI8</f>
        <v>23980</v>
      </c>
      <c r="AL8" s="58">
        <f>L8+X8+Z8+AB8+AD8+AF8+AH8+AJ8</f>
        <v>59633.929999999986</v>
      </c>
      <c r="AM8" s="53">
        <v>11924</v>
      </c>
      <c r="AN8" s="55">
        <v>4708.97</v>
      </c>
      <c r="AO8" s="29"/>
      <c r="AP8" s="53">
        <v>11</v>
      </c>
      <c r="AQ8" s="55">
        <v>157.11000000000001</v>
      </c>
      <c r="AR8" s="53">
        <v>52</v>
      </c>
      <c r="AS8" s="54">
        <v>153.52000000000001</v>
      </c>
      <c r="AT8" s="54">
        <v>21</v>
      </c>
      <c r="AU8" s="54">
        <v>80.25</v>
      </c>
      <c r="AV8" s="54">
        <v>195</v>
      </c>
      <c r="AW8" s="54">
        <v>478.08</v>
      </c>
      <c r="AX8" s="82">
        <f>AR8+AT8+AV8</f>
        <v>268</v>
      </c>
      <c r="AY8" s="83">
        <f>AS8+AU8+AW8</f>
        <v>711.85</v>
      </c>
      <c r="AZ8" s="53">
        <v>255</v>
      </c>
      <c r="BA8" s="54">
        <v>898.2</v>
      </c>
      <c r="BB8" s="54">
        <v>64</v>
      </c>
      <c r="BC8" s="54">
        <v>1729.32</v>
      </c>
      <c r="BD8" s="54">
        <v>189</v>
      </c>
      <c r="BE8" s="54">
        <v>729.12</v>
      </c>
      <c r="BF8" s="54">
        <v>425</v>
      </c>
      <c r="BG8" s="55">
        <v>1259</v>
      </c>
      <c r="BH8" s="90">
        <f>AP8+AX8+AZ8+BB8+BD8+BF8</f>
        <v>1212</v>
      </c>
      <c r="BI8" s="91">
        <f>AQ8+AY8+BA8+BC8+BE8+BG8</f>
        <v>5484.6</v>
      </c>
    </row>
    <row r="9" spans="1:61" x14ac:dyDescent="0.25">
      <c r="A9" s="34">
        <v>2</v>
      </c>
      <c r="B9" s="35" t="s">
        <v>40</v>
      </c>
      <c r="C9" s="37">
        <v>1882</v>
      </c>
      <c r="D9" s="33">
        <v>3359.79</v>
      </c>
      <c r="E9" s="33">
        <v>516</v>
      </c>
      <c r="F9" s="33">
        <v>2311.0700000000002</v>
      </c>
      <c r="G9" s="33">
        <v>58</v>
      </c>
      <c r="H9" s="33">
        <v>142.04</v>
      </c>
      <c r="I9" s="33">
        <v>122</v>
      </c>
      <c r="J9" s="33">
        <v>697.31</v>
      </c>
      <c r="K9" s="75">
        <f t="shared" ref="K9:L29" si="0">C9+E9+G9+I9</f>
        <v>2578</v>
      </c>
      <c r="L9" s="76">
        <f t="shared" si="0"/>
        <v>6510.2100000000009</v>
      </c>
      <c r="M9" s="37">
        <v>510</v>
      </c>
      <c r="N9" s="33">
        <v>20235.61</v>
      </c>
      <c r="O9" s="33">
        <v>1928</v>
      </c>
      <c r="P9" s="33">
        <v>12661.09</v>
      </c>
      <c r="Q9" s="33">
        <v>178</v>
      </c>
      <c r="R9" s="33">
        <v>4938.92</v>
      </c>
      <c r="S9" s="33">
        <v>40</v>
      </c>
      <c r="T9" s="33">
        <v>345.46</v>
      </c>
      <c r="U9" s="33">
        <v>1320</v>
      </c>
      <c r="V9" s="33">
        <v>1546.63</v>
      </c>
      <c r="W9" s="67">
        <f t="shared" ref="W9:X29" si="1">M9+O9+Q9+S9+U9</f>
        <v>3976</v>
      </c>
      <c r="X9" s="68">
        <f t="shared" si="1"/>
        <v>39727.709999999992</v>
      </c>
      <c r="Y9" s="37">
        <v>90</v>
      </c>
      <c r="Z9" s="33">
        <v>1417.81</v>
      </c>
      <c r="AA9" s="33">
        <v>278</v>
      </c>
      <c r="AB9" s="33">
        <v>788.09</v>
      </c>
      <c r="AC9" s="33">
        <v>777</v>
      </c>
      <c r="AD9" s="33">
        <v>7314.43</v>
      </c>
      <c r="AE9" s="33">
        <v>24</v>
      </c>
      <c r="AF9" s="33">
        <v>53.79</v>
      </c>
      <c r="AG9" s="33">
        <v>18</v>
      </c>
      <c r="AH9" s="33">
        <v>24.48</v>
      </c>
      <c r="AI9" s="33">
        <v>1141</v>
      </c>
      <c r="AJ9" s="36">
        <v>3101.74</v>
      </c>
      <c r="AK9" s="59">
        <f t="shared" ref="AK9:AL29" si="2">K9+W9+Y9+AA9+AC9+AE9+AG9+AI9</f>
        <v>8882</v>
      </c>
      <c r="AL9" s="60">
        <f t="shared" si="2"/>
        <v>58938.259999999987</v>
      </c>
      <c r="AM9" s="37">
        <v>15526</v>
      </c>
      <c r="AN9" s="36">
        <v>3035.9</v>
      </c>
      <c r="AO9" s="29"/>
      <c r="AP9" s="37">
        <v>2</v>
      </c>
      <c r="AQ9" s="36">
        <v>59.63</v>
      </c>
      <c r="AR9" s="37">
        <v>47</v>
      </c>
      <c r="AS9" s="33">
        <v>180.58</v>
      </c>
      <c r="AT9" s="33">
        <v>55</v>
      </c>
      <c r="AU9" s="33">
        <v>207.72</v>
      </c>
      <c r="AV9" s="33">
        <v>78</v>
      </c>
      <c r="AW9" s="33">
        <v>281.3</v>
      </c>
      <c r="AX9" s="84">
        <f t="shared" ref="AX9:AY49" si="3">AR9+AT9+AV9</f>
        <v>180</v>
      </c>
      <c r="AY9" s="85">
        <f t="shared" si="3"/>
        <v>669.6</v>
      </c>
      <c r="AZ9" s="37">
        <v>76</v>
      </c>
      <c r="BA9" s="33">
        <v>331.84</v>
      </c>
      <c r="BB9" s="33">
        <v>66</v>
      </c>
      <c r="BC9" s="33">
        <v>730.19</v>
      </c>
      <c r="BD9" s="33">
        <v>142</v>
      </c>
      <c r="BE9" s="33">
        <v>547.36</v>
      </c>
      <c r="BF9" s="33">
        <v>316</v>
      </c>
      <c r="BG9" s="36">
        <v>1169.67</v>
      </c>
      <c r="BH9" s="92">
        <f t="shared" ref="BH9:BI49" si="4">AP9+AX9+AZ9+BB9+BD9+BF9</f>
        <v>782</v>
      </c>
      <c r="BI9" s="93">
        <f t="shared" si="4"/>
        <v>3508.29</v>
      </c>
    </row>
    <row r="10" spans="1:61" x14ac:dyDescent="0.25">
      <c r="A10" s="34">
        <v>3</v>
      </c>
      <c r="B10" s="35" t="s">
        <v>41</v>
      </c>
      <c r="C10" s="37">
        <v>305011</v>
      </c>
      <c r="D10" s="33">
        <v>497660.39</v>
      </c>
      <c r="E10" s="33">
        <v>124069</v>
      </c>
      <c r="F10" s="33">
        <v>266711.18</v>
      </c>
      <c r="G10" s="33">
        <v>10050</v>
      </c>
      <c r="H10" s="33">
        <v>56804.02</v>
      </c>
      <c r="I10" s="33">
        <v>9586</v>
      </c>
      <c r="J10" s="33">
        <v>47763.24</v>
      </c>
      <c r="K10" s="75">
        <f t="shared" si="0"/>
        <v>448716</v>
      </c>
      <c r="L10" s="76">
        <f t="shared" si="0"/>
        <v>868938.83000000007</v>
      </c>
      <c r="M10" s="37">
        <v>14588</v>
      </c>
      <c r="N10" s="33">
        <v>94226.38</v>
      </c>
      <c r="O10" s="33">
        <v>21840</v>
      </c>
      <c r="P10" s="33">
        <v>117699.27</v>
      </c>
      <c r="Q10" s="33">
        <v>8072</v>
      </c>
      <c r="R10" s="33">
        <v>92807.96</v>
      </c>
      <c r="S10" s="33">
        <v>2573</v>
      </c>
      <c r="T10" s="33">
        <v>7175.9</v>
      </c>
      <c r="U10" s="33">
        <v>41120</v>
      </c>
      <c r="V10" s="33">
        <v>52383.16</v>
      </c>
      <c r="W10" s="67">
        <f t="shared" si="1"/>
        <v>88193</v>
      </c>
      <c r="X10" s="68">
        <f t="shared" si="1"/>
        <v>364292.67000000004</v>
      </c>
      <c r="Y10" s="37">
        <v>918</v>
      </c>
      <c r="Z10" s="33">
        <v>20773.98</v>
      </c>
      <c r="AA10" s="33">
        <v>6087</v>
      </c>
      <c r="AB10" s="33">
        <v>21175.32</v>
      </c>
      <c r="AC10" s="33">
        <v>12806</v>
      </c>
      <c r="AD10" s="33">
        <v>153104.42000000001</v>
      </c>
      <c r="AE10" s="33">
        <v>1772</v>
      </c>
      <c r="AF10" s="33">
        <v>6218.69</v>
      </c>
      <c r="AG10" s="33">
        <v>1939</v>
      </c>
      <c r="AH10" s="33">
        <v>4707.54</v>
      </c>
      <c r="AI10" s="33">
        <v>27658</v>
      </c>
      <c r="AJ10" s="36">
        <v>54931.31</v>
      </c>
      <c r="AK10" s="59">
        <f t="shared" si="2"/>
        <v>588089</v>
      </c>
      <c r="AL10" s="60">
        <f t="shared" si="2"/>
        <v>1494142.76</v>
      </c>
      <c r="AM10" s="37">
        <v>397349</v>
      </c>
      <c r="AN10" s="36">
        <v>140879.49</v>
      </c>
      <c r="AO10" s="29"/>
      <c r="AP10" s="37">
        <v>299</v>
      </c>
      <c r="AQ10" s="36">
        <v>1531.23</v>
      </c>
      <c r="AR10" s="37">
        <v>2012</v>
      </c>
      <c r="AS10" s="33">
        <v>12145.47</v>
      </c>
      <c r="AT10" s="33">
        <v>1423</v>
      </c>
      <c r="AU10" s="33">
        <v>14242.35</v>
      </c>
      <c r="AV10" s="33">
        <v>2147</v>
      </c>
      <c r="AW10" s="33">
        <v>16982.62</v>
      </c>
      <c r="AX10" s="84">
        <f t="shared" si="3"/>
        <v>5582</v>
      </c>
      <c r="AY10" s="85">
        <f t="shared" si="3"/>
        <v>43370.44</v>
      </c>
      <c r="AZ10" s="37">
        <v>6991</v>
      </c>
      <c r="BA10" s="33">
        <v>17273.689999999999</v>
      </c>
      <c r="BB10" s="33">
        <v>2209</v>
      </c>
      <c r="BC10" s="33">
        <v>19877.25</v>
      </c>
      <c r="BD10" s="33">
        <v>3624</v>
      </c>
      <c r="BE10" s="33">
        <v>14603.46</v>
      </c>
      <c r="BF10" s="33">
        <v>8777</v>
      </c>
      <c r="BG10" s="36">
        <v>37452.370000000003</v>
      </c>
      <c r="BH10" s="92">
        <f t="shared" si="4"/>
        <v>27482</v>
      </c>
      <c r="BI10" s="93">
        <f t="shared" si="4"/>
        <v>134108.44</v>
      </c>
    </row>
    <row r="11" spans="1:61" x14ac:dyDescent="0.25">
      <c r="A11" s="34">
        <v>4</v>
      </c>
      <c r="B11" s="35" t="s">
        <v>42</v>
      </c>
      <c r="C11" s="37">
        <v>112455</v>
      </c>
      <c r="D11" s="33">
        <v>171830.68</v>
      </c>
      <c r="E11" s="33">
        <v>31661</v>
      </c>
      <c r="F11" s="33">
        <v>75048.94</v>
      </c>
      <c r="G11" s="33">
        <v>5192</v>
      </c>
      <c r="H11" s="33">
        <v>24978.32</v>
      </c>
      <c r="I11" s="33">
        <v>4922</v>
      </c>
      <c r="J11" s="33">
        <v>23414.45</v>
      </c>
      <c r="K11" s="75">
        <f t="shared" si="0"/>
        <v>154230</v>
      </c>
      <c r="L11" s="76">
        <f t="shared" si="0"/>
        <v>295272.39</v>
      </c>
      <c r="M11" s="37">
        <v>16431</v>
      </c>
      <c r="N11" s="33">
        <v>57529.87</v>
      </c>
      <c r="O11" s="33">
        <v>22696</v>
      </c>
      <c r="P11" s="33">
        <v>90814</v>
      </c>
      <c r="Q11" s="33">
        <v>2941</v>
      </c>
      <c r="R11" s="33">
        <v>59263.47</v>
      </c>
      <c r="S11" s="33">
        <v>909</v>
      </c>
      <c r="T11" s="33">
        <v>5768.94</v>
      </c>
      <c r="U11" s="33">
        <v>28119</v>
      </c>
      <c r="V11" s="33">
        <v>23757.73</v>
      </c>
      <c r="W11" s="67">
        <f t="shared" si="1"/>
        <v>71096</v>
      </c>
      <c r="X11" s="68">
        <f t="shared" si="1"/>
        <v>237134.01</v>
      </c>
      <c r="Y11" s="37">
        <v>186</v>
      </c>
      <c r="Z11" s="33">
        <v>6523.42</v>
      </c>
      <c r="AA11" s="33">
        <v>2931</v>
      </c>
      <c r="AB11" s="33">
        <v>9565.4599999999991</v>
      </c>
      <c r="AC11" s="33">
        <v>5959</v>
      </c>
      <c r="AD11" s="33">
        <v>53066.36</v>
      </c>
      <c r="AE11" s="33">
        <v>375</v>
      </c>
      <c r="AF11" s="33">
        <v>1144.69</v>
      </c>
      <c r="AG11" s="33">
        <v>589</v>
      </c>
      <c r="AH11" s="33">
        <v>1636.1</v>
      </c>
      <c r="AI11" s="33">
        <v>10629</v>
      </c>
      <c r="AJ11" s="36">
        <v>24792.2</v>
      </c>
      <c r="AK11" s="59">
        <f t="shared" si="2"/>
        <v>245995</v>
      </c>
      <c r="AL11" s="60">
        <f t="shared" si="2"/>
        <v>629134.62999999989</v>
      </c>
      <c r="AM11" s="37">
        <v>327665</v>
      </c>
      <c r="AN11" s="36">
        <v>75757.509999999995</v>
      </c>
      <c r="AO11" s="29"/>
      <c r="AP11" s="37">
        <v>123</v>
      </c>
      <c r="AQ11" s="36">
        <v>217.54</v>
      </c>
      <c r="AR11" s="37">
        <v>605</v>
      </c>
      <c r="AS11" s="33">
        <v>3832.89</v>
      </c>
      <c r="AT11" s="33">
        <v>275</v>
      </c>
      <c r="AU11" s="33">
        <v>3683.06</v>
      </c>
      <c r="AV11" s="33">
        <v>393</v>
      </c>
      <c r="AW11" s="33">
        <v>5486.28</v>
      </c>
      <c r="AX11" s="84">
        <f t="shared" si="3"/>
        <v>1273</v>
      </c>
      <c r="AY11" s="85">
        <f t="shared" si="3"/>
        <v>13002.23</v>
      </c>
      <c r="AZ11" s="37">
        <v>2725</v>
      </c>
      <c r="BA11" s="33">
        <v>5256.77</v>
      </c>
      <c r="BB11" s="33">
        <v>415</v>
      </c>
      <c r="BC11" s="33">
        <v>3707.91</v>
      </c>
      <c r="BD11" s="33">
        <v>1211</v>
      </c>
      <c r="BE11" s="33">
        <v>4128</v>
      </c>
      <c r="BF11" s="33">
        <v>7374</v>
      </c>
      <c r="BG11" s="36">
        <v>14243.56</v>
      </c>
      <c r="BH11" s="92">
        <f t="shared" si="4"/>
        <v>13121</v>
      </c>
      <c r="BI11" s="93">
        <f t="shared" si="4"/>
        <v>40556.01</v>
      </c>
    </row>
    <row r="12" spans="1:61" x14ac:dyDescent="0.25">
      <c r="A12" s="34">
        <v>5</v>
      </c>
      <c r="B12" s="35" t="s">
        <v>43</v>
      </c>
      <c r="C12" s="37">
        <v>4838</v>
      </c>
      <c r="D12" s="33">
        <v>10683.35</v>
      </c>
      <c r="E12" s="33">
        <v>2761</v>
      </c>
      <c r="F12" s="33">
        <v>4922.6000000000004</v>
      </c>
      <c r="G12" s="33">
        <v>531</v>
      </c>
      <c r="H12" s="33">
        <v>3640.56</v>
      </c>
      <c r="I12" s="33">
        <v>324</v>
      </c>
      <c r="J12" s="33">
        <v>1114.24</v>
      </c>
      <c r="K12" s="75">
        <f t="shared" si="0"/>
        <v>8454</v>
      </c>
      <c r="L12" s="76">
        <f t="shared" si="0"/>
        <v>20360.750000000004</v>
      </c>
      <c r="M12" s="37">
        <v>897</v>
      </c>
      <c r="N12" s="33">
        <v>7295.57</v>
      </c>
      <c r="O12" s="33">
        <v>1047</v>
      </c>
      <c r="P12" s="33">
        <v>6861.22</v>
      </c>
      <c r="Q12" s="33">
        <v>275</v>
      </c>
      <c r="R12" s="33">
        <v>5559.87</v>
      </c>
      <c r="S12" s="33">
        <v>139</v>
      </c>
      <c r="T12" s="33">
        <v>1243.1600000000001</v>
      </c>
      <c r="U12" s="33">
        <v>2999</v>
      </c>
      <c r="V12" s="33">
        <v>2205.94</v>
      </c>
      <c r="W12" s="67">
        <f t="shared" si="1"/>
        <v>5357</v>
      </c>
      <c r="X12" s="68">
        <f t="shared" si="1"/>
        <v>23165.759999999998</v>
      </c>
      <c r="Y12" s="37">
        <v>30</v>
      </c>
      <c r="Z12" s="33">
        <v>1295.6600000000001</v>
      </c>
      <c r="AA12" s="33">
        <v>442</v>
      </c>
      <c r="AB12" s="33">
        <v>1061.33</v>
      </c>
      <c r="AC12" s="33">
        <v>1026</v>
      </c>
      <c r="AD12" s="33">
        <v>9166.84</v>
      </c>
      <c r="AE12" s="33">
        <v>83</v>
      </c>
      <c r="AF12" s="33">
        <v>152.16999999999999</v>
      </c>
      <c r="AG12" s="33">
        <v>101</v>
      </c>
      <c r="AH12" s="33">
        <v>195.4</v>
      </c>
      <c r="AI12" s="33">
        <v>1164</v>
      </c>
      <c r="AJ12" s="36">
        <v>2561.4</v>
      </c>
      <c r="AK12" s="59">
        <f t="shared" si="2"/>
        <v>16657</v>
      </c>
      <c r="AL12" s="60">
        <f t="shared" si="2"/>
        <v>57959.310000000012</v>
      </c>
      <c r="AM12" s="37">
        <v>1742</v>
      </c>
      <c r="AN12" s="36">
        <v>6163.29</v>
      </c>
      <c r="AO12" s="29"/>
      <c r="AP12" s="37">
        <v>5</v>
      </c>
      <c r="AQ12" s="36">
        <v>602.63</v>
      </c>
      <c r="AR12" s="37">
        <v>71</v>
      </c>
      <c r="AS12" s="33">
        <v>1745.58</v>
      </c>
      <c r="AT12" s="33">
        <v>77</v>
      </c>
      <c r="AU12" s="33">
        <v>1983.99</v>
      </c>
      <c r="AV12" s="33">
        <v>131</v>
      </c>
      <c r="AW12" s="33">
        <v>2541.9899999999998</v>
      </c>
      <c r="AX12" s="84">
        <f t="shared" si="3"/>
        <v>279</v>
      </c>
      <c r="AY12" s="85">
        <f t="shared" si="3"/>
        <v>6271.5599999999995</v>
      </c>
      <c r="AZ12" s="37">
        <v>143</v>
      </c>
      <c r="BA12" s="33">
        <v>635.86</v>
      </c>
      <c r="BB12" s="33">
        <v>140</v>
      </c>
      <c r="BC12" s="33">
        <v>1611.81</v>
      </c>
      <c r="BD12" s="33">
        <v>264</v>
      </c>
      <c r="BE12" s="33">
        <v>1109.18</v>
      </c>
      <c r="BF12" s="33">
        <v>616</v>
      </c>
      <c r="BG12" s="36">
        <v>2661.49</v>
      </c>
      <c r="BH12" s="92">
        <f t="shared" si="4"/>
        <v>1447</v>
      </c>
      <c r="BI12" s="93">
        <f t="shared" si="4"/>
        <v>12892.529999999999</v>
      </c>
    </row>
    <row r="13" spans="1:61" x14ac:dyDescent="0.25">
      <c r="A13" s="34">
        <v>6</v>
      </c>
      <c r="B13" s="35" t="s">
        <v>44</v>
      </c>
      <c r="C13" s="37">
        <v>10008</v>
      </c>
      <c r="D13" s="33">
        <v>17992.54</v>
      </c>
      <c r="E13" s="33">
        <v>3521</v>
      </c>
      <c r="F13" s="33">
        <v>11511.2</v>
      </c>
      <c r="G13" s="33">
        <v>402</v>
      </c>
      <c r="H13" s="33">
        <v>2569.46</v>
      </c>
      <c r="I13" s="33">
        <v>1571</v>
      </c>
      <c r="J13" s="33">
        <v>2713.59</v>
      </c>
      <c r="K13" s="75">
        <f t="shared" si="0"/>
        <v>15502</v>
      </c>
      <c r="L13" s="76">
        <f t="shared" si="0"/>
        <v>34786.79</v>
      </c>
      <c r="M13" s="37">
        <v>2297</v>
      </c>
      <c r="N13" s="33">
        <v>13172.66</v>
      </c>
      <c r="O13" s="33">
        <v>2314</v>
      </c>
      <c r="P13" s="33">
        <v>14816.41</v>
      </c>
      <c r="Q13" s="33">
        <v>485</v>
      </c>
      <c r="R13" s="33">
        <v>13179.29</v>
      </c>
      <c r="S13" s="33">
        <v>199</v>
      </c>
      <c r="T13" s="33">
        <v>1859.83</v>
      </c>
      <c r="U13" s="33">
        <v>7693</v>
      </c>
      <c r="V13" s="33">
        <v>4957.7</v>
      </c>
      <c r="W13" s="67">
        <f t="shared" si="1"/>
        <v>12988</v>
      </c>
      <c r="X13" s="68">
        <f t="shared" si="1"/>
        <v>47985.89</v>
      </c>
      <c r="Y13" s="37">
        <v>106</v>
      </c>
      <c r="Z13" s="33">
        <v>3130.19</v>
      </c>
      <c r="AA13" s="33">
        <v>659</v>
      </c>
      <c r="AB13" s="33">
        <v>2003.27</v>
      </c>
      <c r="AC13" s="33">
        <v>1478</v>
      </c>
      <c r="AD13" s="33">
        <v>14043.01</v>
      </c>
      <c r="AE13" s="33">
        <v>122</v>
      </c>
      <c r="AF13" s="33">
        <v>251.67</v>
      </c>
      <c r="AG13" s="33">
        <v>123</v>
      </c>
      <c r="AH13" s="33">
        <v>258.67</v>
      </c>
      <c r="AI13" s="33">
        <v>4791</v>
      </c>
      <c r="AJ13" s="36">
        <v>7932.66</v>
      </c>
      <c r="AK13" s="59">
        <f t="shared" si="2"/>
        <v>35769</v>
      </c>
      <c r="AL13" s="60">
        <f t="shared" si="2"/>
        <v>110392.15</v>
      </c>
      <c r="AM13" s="37">
        <v>162717</v>
      </c>
      <c r="AN13" s="36">
        <v>14482.47</v>
      </c>
      <c r="AO13" s="29"/>
      <c r="AP13" s="37">
        <v>18</v>
      </c>
      <c r="AQ13" s="36">
        <v>52.59</v>
      </c>
      <c r="AR13" s="37">
        <v>63</v>
      </c>
      <c r="AS13" s="33">
        <v>164.46</v>
      </c>
      <c r="AT13" s="33">
        <v>1</v>
      </c>
      <c r="AU13" s="33">
        <v>75.489999999999995</v>
      </c>
      <c r="AV13" s="33">
        <v>21</v>
      </c>
      <c r="AW13" s="33">
        <v>60.14</v>
      </c>
      <c r="AX13" s="84">
        <f t="shared" si="3"/>
        <v>85</v>
      </c>
      <c r="AY13" s="85">
        <f t="shared" si="3"/>
        <v>300.08999999999997</v>
      </c>
      <c r="AZ13" s="37">
        <v>420</v>
      </c>
      <c r="BA13" s="33">
        <v>1222.97</v>
      </c>
      <c r="BB13" s="33">
        <v>135</v>
      </c>
      <c r="BC13" s="33">
        <v>2639.85</v>
      </c>
      <c r="BD13" s="33">
        <v>461</v>
      </c>
      <c r="BE13" s="33">
        <v>1674.06</v>
      </c>
      <c r="BF13" s="33">
        <v>503</v>
      </c>
      <c r="BG13" s="36">
        <v>2230.08</v>
      </c>
      <c r="BH13" s="92">
        <f t="shared" si="4"/>
        <v>1622</v>
      </c>
      <c r="BI13" s="93">
        <f t="shared" si="4"/>
        <v>8119.6399999999994</v>
      </c>
    </row>
    <row r="14" spans="1:61" x14ac:dyDescent="0.25">
      <c r="A14" s="34">
        <v>7</v>
      </c>
      <c r="B14" s="35" t="s">
        <v>45</v>
      </c>
      <c r="C14" s="37">
        <v>71804</v>
      </c>
      <c r="D14" s="33">
        <v>104691.22</v>
      </c>
      <c r="E14" s="33">
        <v>26075</v>
      </c>
      <c r="F14" s="33">
        <v>53280.01</v>
      </c>
      <c r="G14" s="33">
        <v>2543</v>
      </c>
      <c r="H14" s="33">
        <v>8607.85</v>
      </c>
      <c r="I14" s="33">
        <v>1660</v>
      </c>
      <c r="J14" s="33">
        <v>6054.63</v>
      </c>
      <c r="K14" s="75">
        <f t="shared" si="0"/>
        <v>102082</v>
      </c>
      <c r="L14" s="76">
        <f t="shared" si="0"/>
        <v>172633.71000000002</v>
      </c>
      <c r="M14" s="37">
        <v>5776</v>
      </c>
      <c r="N14" s="33">
        <v>29389.56</v>
      </c>
      <c r="O14" s="33">
        <v>12873</v>
      </c>
      <c r="P14" s="33">
        <v>50711.06</v>
      </c>
      <c r="Q14" s="33">
        <v>2305</v>
      </c>
      <c r="R14" s="33">
        <v>42441.55</v>
      </c>
      <c r="S14" s="33">
        <v>915</v>
      </c>
      <c r="T14" s="33">
        <v>3261.99</v>
      </c>
      <c r="U14" s="33">
        <v>21369</v>
      </c>
      <c r="V14" s="33">
        <v>15308.88</v>
      </c>
      <c r="W14" s="67">
        <f t="shared" si="1"/>
        <v>43238</v>
      </c>
      <c r="X14" s="68">
        <f t="shared" si="1"/>
        <v>141113.04</v>
      </c>
      <c r="Y14" s="37">
        <v>206</v>
      </c>
      <c r="Z14" s="33">
        <v>5341.62</v>
      </c>
      <c r="AA14" s="33">
        <v>2125</v>
      </c>
      <c r="AB14" s="33">
        <v>7567.79</v>
      </c>
      <c r="AC14" s="33">
        <v>4540</v>
      </c>
      <c r="AD14" s="33">
        <v>33043.01</v>
      </c>
      <c r="AE14" s="33">
        <v>491</v>
      </c>
      <c r="AF14" s="33">
        <v>1387.58</v>
      </c>
      <c r="AG14" s="33">
        <v>491</v>
      </c>
      <c r="AH14" s="33">
        <v>1100.8399999999999</v>
      </c>
      <c r="AI14" s="33">
        <v>9185</v>
      </c>
      <c r="AJ14" s="36">
        <v>17751.88</v>
      </c>
      <c r="AK14" s="59">
        <f t="shared" si="2"/>
        <v>162358</v>
      </c>
      <c r="AL14" s="60">
        <f t="shared" si="2"/>
        <v>379939.47000000003</v>
      </c>
      <c r="AM14" s="37">
        <v>18784</v>
      </c>
      <c r="AN14" s="36">
        <v>43074.85</v>
      </c>
      <c r="AO14" s="29"/>
      <c r="AP14" s="37">
        <v>173</v>
      </c>
      <c r="AQ14" s="36">
        <v>342.2</v>
      </c>
      <c r="AR14" s="37">
        <v>664</v>
      </c>
      <c r="AS14" s="33">
        <v>2301.7600000000002</v>
      </c>
      <c r="AT14" s="33">
        <v>124</v>
      </c>
      <c r="AU14" s="33">
        <v>2284.21</v>
      </c>
      <c r="AV14" s="33">
        <v>194</v>
      </c>
      <c r="AW14" s="33">
        <v>1973.43</v>
      </c>
      <c r="AX14" s="84">
        <f t="shared" si="3"/>
        <v>982</v>
      </c>
      <c r="AY14" s="85">
        <f t="shared" si="3"/>
        <v>6559.4000000000005</v>
      </c>
      <c r="AZ14" s="37">
        <v>3779</v>
      </c>
      <c r="BA14" s="33">
        <v>7435.45</v>
      </c>
      <c r="BB14" s="33">
        <v>281</v>
      </c>
      <c r="BC14" s="33">
        <v>2770.36</v>
      </c>
      <c r="BD14" s="33">
        <v>857</v>
      </c>
      <c r="BE14" s="33">
        <v>2679.05</v>
      </c>
      <c r="BF14" s="33">
        <v>3731</v>
      </c>
      <c r="BG14" s="36">
        <v>9812.41</v>
      </c>
      <c r="BH14" s="92">
        <f t="shared" si="4"/>
        <v>9803</v>
      </c>
      <c r="BI14" s="93">
        <f t="shared" si="4"/>
        <v>29598.87</v>
      </c>
    </row>
    <row r="15" spans="1:61" x14ac:dyDescent="0.25">
      <c r="A15" s="34">
        <v>8</v>
      </c>
      <c r="B15" s="35" t="s">
        <v>46</v>
      </c>
      <c r="C15" s="37">
        <v>18483</v>
      </c>
      <c r="D15" s="33">
        <v>46818.02</v>
      </c>
      <c r="E15" s="33">
        <v>9789</v>
      </c>
      <c r="F15" s="33">
        <v>21260.7</v>
      </c>
      <c r="G15" s="33">
        <v>994</v>
      </c>
      <c r="H15" s="33">
        <v>4402.7299999999996</v>
      </c>
      <c r="I15" s="33">
        <v>677</v>
      </c>
      <c r="J15" s="33">
        <v>3492.48</v>
      </c>
      <c r="K15" s="75">
        <f t="shared" si="0"/>
        <v>29943</v>
      </c>
      <c r="L15" s="76">
        <f t="shared" si="0"/>
        <v>75973.929999999993</v>
      </c>
      <c r="M15" s="37">
        <v>3367</v>
      </c>
      <c r="N15" s="33">
        <v>19108.32</v>
      </c>
      <c r="O15" s="33">
        <v>9756</v>
      </c>
      <c r="P15" s="33">
        <v>26250.52</v>
      </c>
      <c r="Q15" s="33">
        <v>1437</v>
      </c>
      <c r="R15" s="33">
        <v>18848.43</v>
      </c>
      <c r="S15" s="33">
        <v>546</v>
      </c>
      <c r="T15" s="33">
        <v>2697.54</v>
      </c>
      <c r="U15" s="33">
        <v>6421</v>
      </c>
      <c r="V15" s="33">
        <v>7083.39</v>
      </c>
      <c r="W15" s="67">
        <f t="shared" si="1"/>
        <v>21527</v>
      </c>
      <c r="X15" s="68">
        <f t="shared" si="1"/>
        <v>73988.2</v>
      </c>
      <c r="Y15" s="37">
        <v>116</v>
      </c>
      <c r="Z15" s="33">
        <v>3424.03</v>
      </c>
      <c r="AA15" s="33">
        <v>921</v>
      </c>
      <c r="AB15" s="33">
        <v>3230.66</v>
      </c>
      <c r="AC15" s="33">
        <v>2260</v>
      </c>
      <c r="AD15" s="33">
        <v>19905.689999999999</v>
      </c>
      <c r="AE15" s="33">
        <v>192</v>
      </c>
      <c r="AF15" s="33">
        <v>487.86</v>
      </c>
      <c r="AG15" s="33">
        <v>395</v>
      </c>
      <c r="AH15" s="33">
        <v>721.38</v>
      </c>
      <c r="AI15" s="33">
        <v>4969</v>
      </c>
      <c r="AJ15" s="36">
        <v>8416.83</v>
      </c>
      <c r="AK15" s="59">
        <f t="shared" si="2"/>
        <v>60323</v>
      </c>
      <c r="AL15" s="60">
        <f t="shared" si="2"/>
        <v>186148.58</v>
      </c>
      <c r="AM15" s="37">
        <v>5199</v>
      </c>
      <c r="AN15" s="36">
        <v>25351.759999999998</v>
      </c>
      <c r="AO15" s="29"/>
      <c r="AP15" s="37">
        <v>80</v>
      </c>
      <c r="AQ15" s="36">
        <v>217.28</v>
      </c>
      <c r="AR15" s="37">
        <v>429</v>
      </c>
      <c r="AS15" s="33">
        <v>2116.7199999999998</v>
      </c>
      <c r="AT15" s="33">
        <v>224</v>
      </c>
      <c r="AU15" s="33">
        <v>1336.29</v>
      </c>
      <c r="AV15" s="33">
        <v>285</v>
      </c>
      <c r="AW15" s="33">
        <v>1816.49</v>
      </c>
      <c r="AX15" s="84">
        <f t="shared" si="3"/>
        <v>938</v>
      </c>
      <c r="AY15" s="85">
        <f t="shared" si="3"/>
        <v>5269.5</v>
      </c>
      <c r="AZ15" s="37">
        <v>1809</v>
      </c>
      <c r="BA15" s="33">
        <v>4479.09</v>
      </c>
      <c r="BB15" s="33">
        <v>253</v>
      </c>
      <c r="BC15" s="33">
        <v>2416.13</v>
      </c>
      <c r="BD15" s="33">
        <v>680</v>
      </c>
      <c r="BE15" s="33">
        <v>2441.1</v>
      </c>
      <c r="BF15" s="33">
        <v>791</v>
      </c>
      <c r="BG15" s="36">
        <v>3492.9</v>
      </c>
      <c r="BH15" s="92">
        <f t="shared" si="4"/>
        <v>4551</v>
      </c>
      <c r="BI15" s="93">
        <f t="shared" si="4"/>
        <v>18316</v>
      </c>
    </row>
    <row r="16" spans="1:61" x14ac:dyDescent="0.25">
      <c r="A16" s="34">
        <v>9</v>
      </c>
      <c r="B16" s="35" t="s">
        <v>47</v>
      </c>
      <c r="C16" s="37">
        <v>369313</v>
      </c>
      <c r="D16" s="33">
        <v>441123.69</v>
      </c>
      <c r="E16" s="33">
        <v>64076</v>
      </c>
      <c r="F16" s="33">
        <v>148770.62</v>
      </c>
      <c r="G16" s="33">
        <v>10374</v>
      </c>
      <c r="H16" s="33">
        <v>45396.29</v>
      </c>
      <c r="I16" s="33">
        <v>12212</v>
      </c>
      <c r="J16" s="33">
        <v>35668.160000000003</v>
      </c>
      <c r="K16" s="75">
        <f t="shared" si="0"/>
        <v>455975</v>
      </c>
      <c r="L16" s="76">
        <f t="shared" si="0"/>
        <v>670958.76000000013</v>
      </c>
      <c r="M16" s="37">
        <v>18344</v>
      </c>
      <c r="N16" s="33">
        <v>79730.7</v>
      </c>
      <c r="O16" s="33">
        <v>18329</v>
      </c>
      <c r="P16" s="33">
        <v>73322.720000000001</v>
      </c>
      <c r="Q16" s="33">
        <v>3929</v>
      </c>
      <c r="R16" s="33">
        <v>53632.65</v>
      </c>
      <c r="S16" s="33">
        <v>2387</v>
      </c>
      <c r="T16" s="33">
        <v>8758.85</v>
      </c>
      <c r="U16" s="33">
        <v>13766</v>
      </c>
      <c r="V16" s="33">
        <v>27915.26</v>
      </c>
      <c r="W16" s="67">
        <f t="shared" si="1"/>
        <v>56755</v>
      </c>
      <c r="X16" s="68">
        <f t="shared" si="1"/>
        <v>243360.18</v>
      </c>
      <c r="Y16" s="37">
        <v>492</v>
      </c>
      <c r="Z16" s="33">
        <v>8080.3</v>
      </c>
      <c r="AA16" s="33">
        <v>3676</v>
      </c>
      <c r="AB16" s="33">
        <v>10481.89</v>
      </c>
      <c r="AC16" s="33">
        <v>7605</v>
      </c>
      <c r="AD16" s="33">
        <v>53162.38</v>
      </c>
      <c r="AE16" s="33">
        <v>719</v>
      </c>
      <c r="AF16" s="33">
        <v>2787.18</v>
      </c>
      <c r="AG16" s="33">
        <v>1178</v>
      </c>
      <c r="AH16" s="33">
        <v>2255.13</v>
      </c>
      <c r="AI16" s="33">
        <v>22094</v>
      </c>
      <c r="AJ16" s="36">
        <v>28626.95</v>
      </c>
      <c r="AK16" s="59">
        <f t="shared" si="2"/>
        <v>548494</v>
      </c>
      <c r="AL16" s="60">
        <f t="shared" si="2"/>
        <v>1019712.7700000003</v>
      </c>
      <c r="AM16" s="37">
        <v>653070</v>
      </c>
      <c r="AN16" s="36">
        <v>97771.34</v>
      </c>
      <c r="AO16" s="29"/>
      <c r="AP16" s="37">
        <v>115</v>
      </c>
      <c r="AQ16" s="36">
        <v>2117.7600000000002</v>
      </c>
      <c r="AR16" s="37">
        <v>447</v>
      </c>
      <c r="AS16" s="33">
        <v>2484.66</v>
      </c>
      <c r="AT16" s="33">
        <v>95</v>
      </c>
      <c r="AU16" s="33">
        <v>3103.41</v>
      </c>
      <c r="AV16" s="33">
        <v>411</v>
      </c>
      <c r="AW16" s="33">
        <v>5693.02</v>
      </c>
      <c r="AX16" s="84">
        <f t="shared" si="3"/>
        <v>953</v>
      </c>
      <c r="AY16" s="85">
        <f t="shared" si="3"/>
        <v>11281.09</v>
      </c>
      <c r="AZ16" s="37">
        <v>2506</v>
      </c>
      <c r="BA16" s="33">
        <v>5813.33</v>
      </c>
      <c r="BB16" s="33">
        <v>645</v>
      </c>
      <c r="BC16" s="33">
        <v>9124.4599999999991</v>
      </c>
      <c r="BD16" s="33">
        <v>1393</v>
      </c>
      <c r="BE16" s="33">
        <v>7508.32</v>
      </c>
      <c r="BF16" s="33">
        <v>20984</v>
      </c>
      <c r="BG16" s="36">
        <v>46999.3</v>
      </c>
      <c r="BH16" s="92">
        <f t="shared" si="4"/>
        <v>26596</v>
      </c>
      <c r="BI16" s="93">
        <f t="shared" si="4"/>
        <v>82844.260000000009</v>
      </c>
    </row>
    <row r="17" spans="1:61" x14ac:dyDescent="0.25">
      <c r="A17" s="34">
        <v>10</v>
      </c>
      <c r="B17" s="35" t="s">
        <v>48</v>
      </c>
      <c r="C17" s="37">
        <v>11168</v>
      </c>
      <c r="D17" s="33">
        <v>21304.37</v>
      </c>
      <c r="E17" s="33">
        <v>10874</v>
      </c>
      <c r="F17" s="33">
        <v>17904.91</v>
      </c>
      <c r="G17" s="33">
        <v>504</v>
      </c>
      <c r="H17" s="33">
        <v>3917.21</v>
      </c>
      <c r="I17" s="33">
        <v>2385</v>
      </c>
      <c r="J17" s="33">
        <v>4271.7</v>
      </c>
      <c r="K17" s="75">
        <f t="shared" si="0"/>
        <v>24931</v>
      </c>
      <c r="L17" s="76">
        <f t="shared" si="0"/>
        <v>47398.189999999995</v>
      </c>
      <c r="M17" s="37">
        <v>3035</v>
      </c>
      <c r="N17" s="33">
        <v>27069.73</v>
      </c>
      <c r="O17" s="33">
        <v>9163</v>
      </c>
      <c r="P17" s="33">
        <v>31153.42</v>
      </c>
      <c r="Q17" s="33">
        <v>522</v>
      </c>
      <c r="R17" s="33">
        <v>28153.97</v>
      </c>
      <c r="S17" s="33">
        <v>187</v>
      </c>
      <c r="T17" s="33">
        <v>4548.28</v>
      </c>
      <c r="U17" s="33">
        <v>9532</v>
      </c>
      <c r="V17" s="33">
        <v>16031.56</v>
      </c>
      <c r="W17" s="67">
        <f t="shared" si="1"/>
        <v>22439</v>
      </c>
      <c r="X17" s="68">
        <f t="shared" si="1"/>
        <v>106956.95999999999</v>
      </c>
      <c r="Y17" s="37">
        <v>17</v>
      </c>
      <c r="Z17" s="33">
        <v>153.99</v>
      </c>
      <c r="AA17" s="33">
        <v>492</v>
      </c>
      <c r="AB17" s="33">
        <v>1370.8</v>
      </c>
      <c r="AC17" s="33">
        <v>1467</v>
      </c>
      <c r="AD17" s="33">
        <v>12286.01</v>
      </c>
      <c r="AE17" s="33">
        <v>103</v>
      </c>
      <c r="AF17" s="33">
        <v>313.38</v>
      </c>
      <c r="AG17" s="33">
        <v>157</v>
      </c>
      <c r="AH17" s="33">
        <v>457.89</v>
      </c>
      <c r="AI17" s="33">
        <v>2490</v>
      </c>
      <c r="AJ17" s="36">
        <v>3993.51</v>
      </c>
      <c r="AK17" s="59">
        <f t="shared" si="2"/>
        <v>52096</v>
      </c>
      <c r="AL17" s="60">
        <f t="shared" si="2"/>
        <v>172930.73</v>
      </c>
      <c r="AM17" s="37">
        <v>5788</v>
      </c>
      <c r="AN17" s="36">
        <v>20359.72</v>
      </c>
      <c r="AO17" s="29"/>
      <c r="AP17" s="37">
        <v>28</v>
      </c>
      <c r="AQ17" s="36">
        <v>681.59</v>
      </c>
      <c r="AR17" s="37">
        <v>344</v>
      </c>
      <c r="AS17" s="33">
        <v>2615.46</v>
      </c>
      <c r="AT17" s="33">
        <v>355</v>
      </c>
      <c r="AU17" s="33">
        <v>3887.8</v>
      </c>
      <c r="AV17" s="33">
        <v>467</v>
      </c>
      <c r="AW17" s="33">
        <v>3489.81</v>
      </c>
      <c r="AX17" s="84">
        <f t="shared" si="3"/>
        <v>1166</v>
      </c>
      <c r="AY17" s="85">
        <f t="shared" si="3"/>
        <v>9993.07</v>
      </c>
      <c r="AZ17" s="37">
        <v>693</v>
      </c>
      <c r="BA17" s="33">
        <v>1838.16</v>
      </c>
      <c r="BB17" s="33">
        <v>311</v>
      </c>
      <c r="BC17" s="33">
        <v>3339</v>
      </c>
      <c r="BD17" s="33">
        <v>399</v>
      </c>
      <c r="BE17" s="33">
        <v>1717.25</v>
      </c>
      <c r="BF17" s="33">
        <v>1081</v>
      </c>
      <c r="BG17" s="36">
        <v>5838.04</v>
      </c>
      <c r="BH17" s="92">
        <f t="shared" si="4"/>
        <v>3678</v>
      </c>
      <c r="BI17" s="93">
        <f t="shared" si="4"/>
        <v>23407.11</v>
      </c>
    </row>
    <row r="18" spans="1:61" x14ac:dyDescent="0.25">
      <c r="A18" s="34">
        <v>11</v>
      </c>
      <c r="B18" s="35" t="s">
        <v>49</v>
      </c>
      <c r="C18" s="37">
        <v>4299</v>
      </c>
      <c r="D18" s="33">
        <v>9331.0300000000007</v>
      </c>
      <c r="E18" s="33">
        <v>2372</v>
      </c>
      <c r="F18" s="33">
        <v>6379.37</v>
      </c>
      <c r="G18" s="33">
        <v>169</v>
      </c>
      <c r="H18" s="33">
        <v>517.96</v>
      </c>
      <c r="I18" s="33">
        <v>584</v>
      </c>
      <c r="J18" s="33">
        <v>1625.34</v>
      </c>
      <c r="K18" s="75">
        <f t="shared" si="0"/>
        <v>7424</v>
      </c>
      <c r="L18" s="76">
        <f t="shared" si="0"/>
        <v>17853.7</v>
      </c>
      <c r="M18" s="37">
        <v>1325</v>
      </c>
      <c r="N18" s="33">
        <v>6317.87</v>
      </c>
      <c r="O18" s="33">
        <v>4888</v>
      </c>
      <c r="P18" s="33">
        <v>13272.54</v>
      </c>
      <c r="Q18" s="33">
        <v>221</v>
      </c>
      <c r="R18" s="33">
        <v>8382.19</v>
      </c>
      <c r="S18" s="33">
        <v>101</v>
      </c>
      <c r="T18" s="33">
        <v>738.28</v>
      </c>
      <c r="U18" s="33">
        <v>818</v>
      </c>
      <c r="V18" s="33">
        <v>1971.63</v>
      </c>
      <c r="W18" s="67">
        <f t="shared" si="1"/>
        <v>7353</v>
      </c>
      <c r="X18" s="68">
        <f t="shared" si="1"/>
        <v>30682.51</v>
      </c>
      <c r="Y18" s="37">
        <v>42</v>
      </c>
      <c r="Z18" s="33">
        <v>694.08</v>
      </c>
      <c r="AA18" s="33">
        <v>447</v>
      </c>
      <c r="AB18" s="33">
        <v>1530.32</v>
      </c>
      <c r="AC18" s="33">
        <v>1329</v>
      </c>
      <c r="AD18" s="33">
        <v>7966.12</v>
      </c>
      <c r="AE18" s="33">
        <v>62</v>
      </c>
      <c r="AF18" s="33">
        <v>63.1</v>
      </c>
      <c r="AG18" s="33">
        <v>45</v>
      </c>
      <c r="AH18" s="33">
        <v>94</v>
      </c>
      <c r="AI18" s="33">
        <v>1811</v>
      </c>
      <c r="AJ18" s="36">
        <v>3278.49</v>
      </c>
      <c r="AK18" s="59">
        <f t="shared" si="2"/>
        <v>18513</v>
      </c>
      <c r="AL18" s="60">
        <f t="shared" si="2"/>
        <v>62162.32</v>
      </c>
      <c r="AM18" s="37">
        <v>2921</v>
      </c>
      <c r="AN18" s="36">
        <v>3734.88</v>
      </c>
      <c r="AO18" s="29"/>
      <c r="AP18" s="37">
        <v>4</v>
      </c>
      <c r="AQ18" s="36">
        <v>20.63</v>
      </c>
      <c r="AR18" s="37">
        <v>60</v>
      </c>
      <c r="AS18" s="33">
        <v>2114.58</v>
      </c>
      <c r="AT18" s="33">
        <v>63</v>
      </c>
      <c r="AU18" s="33">
        <v>2026.51</v>
      </c>
      <c r="AV18" s="33">
        <v>98</v>
      </c>
      <c r="AW18" s="33">
        <v>2390.8200000000002</v>
      </c>
      <c r="AX18" s="84">
        <f t="shared" si="3"/>
        <v>221</v>
      </c>
      <c r="AY18" s="85">
        <f t="shared" si="3"/>
        <v>6531.91</v>
      </c>
      <c r="AZ18" s="37">
        <v>116</v>
      </c>
      <c r="BA18" s="33">
        <v>682.65</v>
      </c>
      <c r="BB18" s="33">
        <v>79</v>
      </c>
      <c r="BC18" s="33">
        <v>1114.6199999999999</v>
      </c>
      <c r="BD18" s="33">
        <v>279</v>
      </c>
      <c r="BE18" s="33">
        <v>1153.3499999999999</v>
      </c>
      <c r="BF18" s="33">
        <v>3737</v>
      </c>
      <c r="BG18" s="36">
        <v>10441.75</v>
      </c>
      <c r="BH18" s="92">
        <f t="shared" si="4"/>
        <v>4436</v>
      </c>
      <c r="BI18" s="93">
        <f t="shared" si="4"/>
        <v>19944.91</v>
      </c>
    </row>
    <row r="19" spans="1:61" x14ac:dyDescent="0.25">
      <c r="A19" s="34">
        <v>12</v>
      </c>
      <c r="B19" s="35" t="s">
        <v>50</v>
      </c>
      <c r="C19" s="37">
        <v>10571</v>
      </c>
      <c r="D19" s="33">
        <v>16963.060000000001</v>
      </c>
      <c r="E19" s="33">
        <v>6050</v>
      </c>
      <c r="F19" s="33">
        <v>8865.01</v>
      </c>
      <c r="G19" s="33">
        <v>422</v>
      </c>
      <c r="H19" s="33">
        <v>1097.99</v>
      </c>
      <c r="I19" s="33">
        <v>347</v>
      </c>
      <c r="J19" s="33">
        <v>1469.79</v>
      </c>
      <c r="K19" s="75">
        <f t="shared" si="0"/>
        <v>17390</v>
      </c>
      <c r="L19" s="76">
        <f t="shared" si="0"/>
        <v>28395.850000000002</v>
      </c>
      <c r="M19" s="37">
        <v>1595</v>
      </c>
      <c r="N19" s="33">
        <v>8671.01</v>
      </c>
      <c r="O19" s="33">
        <v>7120</v>
      </c>
      <c r="P19" s="33">
        <v>21698.32</v>
      </c>
      <c r="Q19" s="33">
        <v>576</v>
      </c>
      <c r="R19" s="33">
        <v>10243.66</v>
      </c>
      <c r="S19" s="33">
        <v>169</v>
      </c>
      <c r="T19" s="33">
        <v>1847.61</v>
      </c>
      <c r="U19" s="33">
        <v>1637</v>
      </c>
      <c r="V19" s="33">
        <v>4741.5600000000004</v>
      </c>
      <c r="W19" s="67">
        <f t="shared" si="1"/>
        <v>11097</v>
      </c>
      <c r="X19" s="68">
        <f t="shared" si="1"/>
        <v>47202.16</v>
      </c>
      <c r="Y19" s="37">
        <v>83</v>
      </c>
      <c r="Z19" s="33">
        <v>2789.78</v>
      </c>
      <c r="AA19" s="33">
        <v>535</v>
      </c>
      <c r="AB19" s="33">
        <v>1631.67</v>
      </c>
      <c r="AC19" s="33">
        <v>1225</v>
      </c>
      <c r="AD19" s="33">
        <v>11267.42</v>
      </c>
      <c r="AE19" s="33">
        <v>75</v>
      </c>
      <c r="AF19" s="33">
        <v>214.89</v>
      </c>
      <c r="AG19" s="33">
        <v>117</v>
      </c>
      <c r="AH19" s="33">
        <v>263.51</v>
      </c>
      <c r="AI19" s="33">
        <v>2940</v>
      </c>
      <c r="AJ19" s="36">
        <v>4822.83</v>
      </c>
      <c r="AK19" s="59">
        <f t="shared" si="2"/>
        <v>33462</v>
      </c>
      <c r="AL19" s="60">
        <f t="shared" si="2"/>
        <v>96588.11</v>
      </c>
      <c r="AM19" s="37">
        <v>127519</v>
      </c>
      <c r="AN19" s="36">
        <v>9234.2099999999991</v>
      </c>
      <c r="AO19" s="29"/>
      <c r="AP19" s="37">
        <v>31</v>
      </c>
      <c r="AQ19" s="36">
        <v>123.22</v>
      </c>
      <c r="AR19" s="37">
        <v>141</v>
      </c>
      <c r="AS19" s="33">
        <v>989.05</v>
      </c>
      <c r="AT19" s="33">
        <v>51</v>
      </c>
      <c r="AU19" s="33">
        <v>327.67</v>
      </c>
      <c r="AV19" s="33">
        <v>78</v>
      </c>
      <c r="AW19" s="33">
        <v>504.51</v>
      </c>
      <c r="AX19" s="84">
        <f t="shared" si="3"/>
        <v>270</v>
      </c>
      <c r="AY19" s="85">
        <f t="shared" si="3"/>
        <v>1821.23</v>
      </c>
      <c r="AZ19" s="37">
        <v>694</v>
      </c>
      <c r="BA19" s="33">
        <v>1793.85</v>
      </c>
      <c r="BB19" s="33">
        <v>107</v>
      </c>
      <c r="BC19" s="33">
        <v>1784.42</v>
      </c>
      <c r="BD19" s="33">
        <v>381</v>
      </c>
      <c r="BE19" s="33">
        <v>1178.1600000000001</v>
      </c>
      <c r="BF19" s="33">
        <v>983</v>
      </c>
      <c r="BG19" s="36">
        <v>3341.49</v>
      </c>
      <c r="BH19" s="92">
        <f t="shared" si="4"/>
        <v>2466</v>
      </c>
      <c r="BI19" s="93">
        <f t="shared" si="4"/>
        <v>10042.369999999999</v>
      </c>
    </row>
    <row r="20" spans="1:61" x14ac:dyDescent="0.25">
      <c r="A20" s="34">
        <v>13</v>
      </c>
      <c r="B20" s="35" t="s">
        <v>51</v>
      </c>
      <c r="C20" s="37">
        <v>21796</v>
      </c>
      <c r="D20" s="33">
        <v>36806.69</v>
      </c>
      <c r="E20" s="33">
        <v>9575</v>
      </c>
      <c r="F20" s="33">
        <v>25403.67</v>
      </c>
      <c r="G20" s="33">
        <v>4255</v>
      </c>
      <c r="H20" s="33">
        <v>6932.84</v>
      </c>
      <c r="I20" s="33">
        <v>2968</v>
      </c>
      <c r="J20" s="33">
        <v>7404.66</v>
      </c>
      <c r="K20" s="75">
        <f t="shared" si="0"/>
        <v>38594</v>
      </c>
      <c r="L20" s="76">
        <f t="shared" si="0"/>
        <v>76547.86</v>
      </c>
      <c r="M20" s="37">
        <v>3106</v>
      </c>
      <c r="N20" s="33">
        <v>41218.129999999997</v>
      </c>
      <c r="O20" s="33">
        <v>7338</v>
      </c>
      <c r="P20" s="33">
        <v>44557.84</v>
      </c>
      <c r="Q20" s="33">
        <v>741</v>
      </c>
      <c r="R20" s="33">
        <v>44766</v>
      </c>
      <c r="S20" s="33">
        <v>281</v>
      </c>
      <c r="T20" s="33">
        <v>2379.87</v>
      </c>
      <c r="U20" s="33">
        <v>9779</v>
      </c>
      <c r="V20" s="33">
        <v>22308.69</v>
      </c>
      <c r="W20" s="67">
        <f t="shared" si="1"/>
        <v>21245</v>
      </c>
      <c r="X20" s="68">
        <f t="shared" si="1"/>
        <v>155230.53</v>
      </c>
      <c r="Y20" s="37">
        <v>157</v>
      </c>
      <c r="Z20" s="33">
        <v>3985.92</v>
      </c>
      <c r="AA20" s="33">
        <v>1348</v>
      </c>
      <c r="AB20" s="33">
        <v>3504.4</v>
      </c>
      <c r="AC20" s="33">
        <v>6252</v>
      </c>
      <c r="AD20" s="33">
        <v>25184.27</v>
      </c>
      <c r="AE20" s="33">
        <v>137</v>
      </c>
      <c r="AF20" s="33">
        <v>324.98</v>
      </c>
      <c r="AG20" s="33">
        <v>270</v>
      </c>
      <c r="AH20" s="33">
        <v>395.49</v>
      </c>
      <c r="AI20" s="33">
        <v>3844</v>
      </c>
      <c r="AJ20" s="36">
        <v>6391.34</v>
      </c>
      <c r="AK20" s="59">
        <f t="shared" si="2"/>
        <v>71847</v>
      </c>
      <c r="AL20" s="60">
        <f t="shared" si="2"/>
        <v>271564.79000000004</v>
      </c>
      <c r="AM20" s="37">
        <v>353836</v>
      </c>
      <c r="AN20" s="36">
        <v>39038.22</v>
      </c>
      <c r="AO20" s="29"/>
      <c r="AP20" s="37">
        <v>35</v>
      </c>
      <c r="AQ20" s="36">
        <v>907.47</v>
      </c>
      <c r="AR20" s="37">
        <v>167</v>
      </c>
      <c r="AS20" s="33">
        <v>1323.21</v>
      </c>
      <c r="AT20" s="33">
        <v>72</v>
      </c>
      <c r="AU20" s="33">
        <v>1884.19</v>
      </c>
      <c r="AV20" s="33">
        <v>87</v>
      </c>
      <c r="AW20" s="33">
        <v>376.72</v>
      </c>
      <c r="AX20" s="84">
        <f t="shared" si="3"/>
        <v>326</v>
      </c>
      <c r="AY20" s="85">
        <f t="shared" si="3"/>
        <v>3584.12</v>
      </c>
      <c r="AZ20" s="37">
        <v>787</v>
      </c>
      <c r="BA20" s="33">
        <v>2529.5500000000002</v>
      </c>
      <c r="BB20" s="33">
        <v>168</v>
      </c>
      <c r="BC20" s="33">
        <v>3109.92</v>
      </c>
      <c r="BD20" s="33">
        <v>647</v>
      </c>
      <c r="BE20" s="33">
        <v>2369.8000000000002</v>
      </c>
      <c r="BF20" s="33">
        <v>1376</v>
      </c>
      <c r="BG20" s="36">
        <v>8640.9500000000007</v>
      </c>
      <c r="BH20" s="92">
        <f t="shared" si="4"/>
        <v>3339</v>
      </c>
      <c r="BI20" s="93">
        <f t="shared" si="4"/>
        <v>21141.81</v>
      </c>
    </row>
    <row r="21" spans="1:61" x14ac:dyDescent="0.25">
      <c r="A21" s="34">
        <v>14</v>
      </c>
      <c r="B21" s="35" t="s">
        <v>52</v>
      </c>
      <c r="C21" s="37">
        <v>140</v>
      </c>
      <c r="D21" s="33">
        <v>511.5</v>
      </c>
      <c r="E21" s="33">
        <v>83</v>
      </c>
      <c r="F21" s="33">
        <v>242.67</v>
      </c>
      <c r="G21" s="33">
        <v>5</v>
      </c>
      <c r="H21" s="33">
        <v>57.2</v>
      </c>
      <c r="I21" s="33">
        <v>83</v>
      </c>
      <c r="J21" s="33">
        <v>805.3</v>
      </c>
      <c r="K21" s="75">
        <f t="shared" si="0"/>
        <v>311</v>
      </c>
      <c r="L21" s="76">
        <f t="shared" si="0"/>
        <v>1616.67</v>
      </c>
      <c r="M21" s="37">
        <v>214</v>
      </c>
      <c r="N21" s="33">
        <v>1563.77</v>
      </c>
      <c r="O21" s="33">
        <v>2639</v>
      </c>
      <c r="P21" s="33">
        <v>5386.84</v>
      </c>
      <c r="Q21" s="33">
        <v>54</v>
      </c>
      <c r="R21" s="33">
        <v>2184.8000000000002</v>
      </c>
      <c r="S21" s="33">
        <v>56</v>
      </c>
      <c r="T21" s="33">
        <v>609.71</v>
      </c>
      <c r="U21" s="33">
        <v>266</v>
      </c>
      <c r="V21" s="33">
        <v>318.91000000000003</v>
      </c>
      <c r="W21" s="67">
        <f t="shared" si="1"/>
        <v>3229</v>
      </c>
      <c r="X21" s="68">
        <f t="shared" si="1"/>
        <v>10064.029999999999</v>
      </c>
      <c r="Y21" s="37">
        <v>1</v>
      </c>
      <c r="Z21" s="33">
        <v>71.650000000000006</v>
      </c>
      <c r="AA21" s="33">
        <v>70</v>
      </c>
      <c r="AB21" s="33">
        <v>170.19</v>
      </c>
      <c r="AC21" s="33">
        <v>437</v>
      </c>
      <c r="AD21" s="33">
        <v>1999.28</v>
      </c>
      <c r="AE21" s="33">
        <v>4</v>
      </c>
      <c r="AF21" s="33">
        <v>14.63</v>
      </c>
      <c r="AG21" s="33">
        <v>9</v>
      </c>
      <c r="AH21" s="33">
        <v>18.52</v>
      </c>
      <c r="AI21" s="33">
        <v>287</v>
      </c>
      <c r="AJ21" s="36">
        <v>639.59</v>
      </c>
      <c r="AK21" s="59">
        <f t="shared" si="2"/>
        <v>4348</v>
      </c>
      <c r="AL21" s="60">
        <f t="shared" si="2"/>
        <v>14594.56</v>
      </c>
      <c r="AM21" s="37">
        <v>296</v>
      </c>
      <c r="AN21" s="36">
        <v>936.12</v>
      </c>
      <c r="AO21" s="29"/>
      <c r="AP21" s="37">
        <v>4</v>
      </c>
      <c r="AQ21" s="36">
        <v>9.6300000000000008</v>
      </c>
      <c r="AR21" s="37">
        <v>28</v>
      </c>
      <c r="AS21" s="33">
        <v>1183.58</v>
      </c>
      <c r="AT21" s="33">
        <v>17</v>
      </c>
      <c r="AU21" s="33">
        <v>1492.1</v>
      </c>
      <c r="AV21" s="33">
        <v>20</v>
      </c>
      <c r="AW21" s="33">
        <v>1808.03</v>
      </c>
      <c r="AX21" s="84">
        <f t="shared" si="3"/>
        <v>65</v>
      </c>
      <c r="AY21" s="85">
        <f t="shared" si="3"/>
        <v>4483.71</v>
      </c>
      <c r="AZ21" s="37">
        <v>109</v>
      </c>
      <c r="BA21" s="33">
        <v>393.55</v>
      </c>
      <c r="BB21" s="33">
        <v>54</v>
      </c>
      <c r="BC21" s="33">
        <v>1682.69</v>
      </c>
      <c r="BD21" s="33">
        <v>81</v>
      </c>
      <c r="BE21" s="33">
        <v>441.2</v>
      </c>
      <c r="BF21" s="33">
        <v>14635</v>
      </c>
      <c r="BG21" s="36">
        <v>26554.42</v>
      </c>
      <c r="BH21" s="92">
        <f t="shared" si="4"/>
        <v>14948</v>
      </c>
      <c r="BI21" s="93">
        <f t="shared" si="4"/>
        <v>33565.199999999997</v>
      </c>
    </row>
    <row r="22" spans="1:61" x14ac:dyDescent="0.25">
      <c r="A22" s="34">
        <v>15</v>
      </c>
      <c r="B22" s="35" t="s">
        <v>53</v>
      </c>
      <c r="C22" s="37">
        <v>3394</v>
      </c>
      <c r="D22" s="33">
        <v>13974.46</v>
      </c>
      <c r="E22" s="33">
        <v>2762</v>
      </c>
      <c r="F22" s="33">
        <v>7986.42</v>
      </c>
      <c r="G22" s="33">
        <v>184</v>
      </c>
      <c r="H22" s="33">
        <v>1195.28</v>
      </c>
      <c r="I22" s="33">
        <v>897</v>
      </c>
      <c r="J22" s="33">
        <v>5210.62</v>
      </c>
      <c r="K22" s="75">
        <f t="shared" si="0"/>
        <v>7237</v>
      </c>
      <c r="L22" s="76">
        <f t="shared" si="0"/>
        <v>28366.779999999995</v>
      </c>
      <c r="M22" s="37">
        <v>1162</v>
      </c>
      <c r="N22" s="33">
        <v>19743.740000000002</v>
      </c>
      <c r="O22" s="33">
        <v>4529</v>
      </c>
      <c r="P22" s="33">
        <v>13768.42</v>
      </c>
      <c r="Q22" s="33">
        <v>382</v>
      </c>
      <c r="R22" s="33">
        <v>11404.51</v>
      </c>
      <c r="S22" s="33">
        <v>104</v>
      </c>
      <c r="T22" s="33">
        <v>1351.4</v>
      </c>
      <c r="U22" s="33">
        <v>7809</v>
      </c>
      <c r="V22" s="33">
        <v>5569.01</v>
      </c>
      <c r="W22" s="67">
        <f t="shared" si="1"/>
        <v>13986</v>
      </c>
      <c r="X22" s="68">
        <f t="shared" si="1"/>
        <v>51837.080000000009</v>
      </c>
      <c r="Y22" s="37">
        <v>45</v>
      </c>
      <c r="Z22" s="33">
        <v>2219.13</v>
      </c>
      <c r="AA22" s="33">
        <v>462</v>
      </c>
      <c r="AB22" s="33">
        <v>1608.29</v>
      </c>
      <c r="AC22" s="33">
        <v>1509</v>
      </c>
      <c r="AD22" s="33">
        <v>13157.24</v>
      </c>
      <c r="AE22" s="33">
        <v>49</v>
      </c>
      <c r="AF22" s="33">
        <v>165.33</v>
      </c>
      <c r="AG22" s="33">
        <v>67</v>
      </c>
      <c r="AH22" s="33">
        <v>264.02</v>
      </c>
      <c r="AI22" s="33">
        <v>1740</v>
      </c>
      <c r="AJ22" s="36">
        <v>8002.28</v>
      </c>
      <c r="AK22" s="59">
        <f t="shared" si="2"/>
        <v>25095</v>
      </c>
      <c r="AL22" s="60">
        <f t="shared" si="2"/>
        <v>105620.15000000001</v>
      </c>
      <c r="AM22" s="37">
        <v>10864</v>
      </c>
      <c r="AN22" s="36">
        <v>7842.54</v>
      </c>
      <c r="AO22" s="29"/>
      <c r="AP22" s="37">
        <v>21</v>
      </c>
      <c r="AQ22" s="36">
        <v>122.59</v>
      </c>
      <c r="AR22" s="37">
        <v>157</v>
      </c>
      <c r="AS22" s="33">
        <v>598.46</v>
      </c>
      <c r="AT22" s="33">
        <v>120</v>
      </c>
      <c r="AU22" s="33">
        <v>687.66</v>
      </c>
      <c r="AV22" s="33">
        <v>184</v>
      </c>
      <c r="AW22" s="33">
        <v>784.68</v>
      </c>
      <c r="AX22" s="84">
        <f t="shared" si="3"/>
        <v>461</v>
      </c>
      <c r="AY22" s="85">
        <f t="shared" si="3"/>
        <v>2070.7999999999997</v>
      </c>
      <c r="AZ22" s="37">
        <v>497</v>
      </c>
      <c r="BA22" s="33">
        <v>1450.41</v>
      </c>
      <c r="BB22" s="33">
        <v>146</v>
      </c>
      <c r="BC22" s="33">
        <v>1213.2</v>
      </c>
      <c r="BD22" s="33">
        <v>300</v>
      </c>
      <c r="BE22" s="33">
        <v>1011.61</v>
      </c>
      <c r="BF22" s="33">
        <v>9206</v>
      </c>
      <c r="BG22" s="36">
        <v>26893.43</v>
      </c>
      <c r="BH22" s="92">
        <f t="shared" si="4"/>
        <v>10631</v>
      </c>
      <c r="BI22" s="93">
        <f t="shared" si="4"/>
        <v>32762.04</v>
      </c>
    </row>
    <row r="23" spans="1:61" x14ac:dyDescent="0.25">
      <c r="A23" s="34">
        <v>16</v>
      </c>
      <c r="B23" s="35" t="s">
        <v>54</v>
      </c>
      <c r="C23" s="37">
        <v>9098</v>
      </c>
      <c r="D23" s="33">
        <v>18502.34</v>
      </c>
      <c r="E23" s="33">
        <v>6671</v>
      </c>
      <c r="F23" s="33">
        <v>11011.29</v>
      </c>
      <c r="G23" s="33">
        <v>706</v>
      </c>
      <c r="H23" s="33">
        <v>1346.3</v>
      </c>
      <c r="I23" s="33">
        <v>820</v>
      </c>
      <c r="J23" s="33">
        <v>1771.5</v>
      </c>
      <c r="K23" s="75">
        <f t="shared" si="0"/>
        <v>17295</v>
      </c>
      <c r="L23" s="76">
        <f t="shared" si="0"/>
        <v>32631.43</v>
      </c>
      <c r="M23" s="37">
        <v>1149</v>
      </c>
      <c r="N23" s="33">
        <v>7911.7</v>
      </c>
      <c r="O23" s="33">
        <v>4755</v>
      </c>
      <c r="P23" s="33">
        <v>17175.34</v>
      </c>
      <c r="Q23" s="33">
        <v>850</v>
      </c>
      <c r="R23" s="33">
        <v>12413.44</v>
      </c>
      <c r="S23" s="33">
        <v>113</v>
      </c>
      <c r="T23" s="33">
        <v>370.6</v>
      </c>
      <c r="U23" s="33">
        <v>2619</v>
      </c>
      <c r="V23" s="33">
        <v>3619.21</v>
      </c>
      <c r="W23" s="67">
        <f t="shared" si="1"/>
        <v>9486</v>
      </c>
      <c r="X23" s="68">
        <f t="shared" si="1"/>
        <v>41490.29</v>
      </c>
      <c r="Y23" s="37">
        <v>105</v>
      </c>
      <c r="Z23" s="33">
        <v>2129.81</v>
      </c>
      <c r="AA23" s="33">
        <v>496</v>
      </c>
      <c r="AB23" s="33">
        <v>1735.75</v>
      </c>
      <c r="AC23" s="33">
        <v>1258</v>
      </c>
      <c r="AD23" s="33">
        <v>10178.93</v>
      </c>
      <c r="AE23" s="33">
        <v>79</v>
      </c>
      <c r="AF23" s="33">
        <v>137.76</v>
      </c>
      <c r="AG23" s="33">
        <v>93</v>
      </c>
      <c r="AH23" s="33">
        <v>129.72999999999999</v>
      </c>
      <c r="AI23" s="33">
        <v>1590</v>
      </c>
      <c r="AJ23" s="36">
        <v>3572.17</v>
      </c>
      <c r="AK23" s="59">
        <f t="shared" si="2"/>
        <v>30402</v>
      </c>
      <c r="AL23" s="60">
        <f t="shared" si="2"/>
        <v>92005.869999999981</v>
      </c>
      <c r="AM23" s="37">
        <v>4033</v>
      </c>
      <c r="AN23" s="36">
        <v>11002.64</v>
      </c>
      <c r="AO23" s="29"/>
      <c r="AP23" s="37">
        <v>5</v>
      </c>
      <c r="AQ23" s="36">
        <v>231.63</v>
      </c>
      <c r="AR23" s="37">
        <v>59</v>
      </c>
      <c r="AS23" s="33">
        <v>1029.58</v>
      </c>
      <c r="AT23" s="33">
        <v>60</v>
      </c>
      <c r="AU23" s="33">
        <v>1276.74</v>
      </c>
      <c r="AV23" s="33">
        <v>140</v>
      </c>
      <c r="AW23" s="33">
        <v>1358.02</v>
      </c>
      <c r="AX23" s="84">
        <f t="shared" si="3"/>
        <v>259</v>
      </c>
      <c r="AY23" s="85">
        <f t="shared" si="3"/>
        <v>3664.3399999999997</v>
      </c>
      <c r="AZ23" s="37">
        <v>128</v>
      </c>
      <c r="BA23" s="33">
        <v>638.28</v>
      </c>
      <c r="BB23" s="33">
        <v>138</v>
      </c>
      <c r="BC23" s="33">
        <v>1525.09</v>
      </c>
      <c r="BD23" s="33">
        <v>392</v>
      </c>
      <c r="BE23" s="33">
        <v>1137.6199999999999</v>
      </c>
      <c r="BF23" s="33">
        <v>2208</v>
      </c>
      <c r="BG23" s="36">
        <v>4593.58</v>
      </c>
      <c r="BH23" s="92">
        <f t="shared" si="4"/>
        <v>3130</v>
      </c>
      <c r="BI23" s="93">
        <f t="shared" si="4"/>
        <v>11790.54</v>
      </c>
    </row>
    <row r="24" spans="1:61" x14ac:dyDescent="0.25">
      <c r="A24" s="34">
        <v>17</v>
      </c>
      <c r="B24" s="35" t="s">
        <v>55</v>
      </c>
      <c r="C24" s="37">
        <v>63939</v>
      </c>
      <c r="D24" s="33">
        <v>95317.69</v>
      </c>
      <c r="E24" s="33">
        <v>21451</v>
      </c>
      <c r="F24" s="33">
        <v>51715.72</v>
      </c>
      <c r="G24" s="33">
        <v>1784</v>
      </c>
      <c r="H24" s="33">
        <v>8919.86</v>
      </c>
      <c r="I24" s="33">
        <v>2846</v>
      </c>
      <c r="J24" s="33">
        <v>8872.6</v>
      </c>
      <c r="K24" s="75">
        <f t="shared" si="0"/>
        <v>90020</v>
      </c>
      <c r="L24" s="76">
        <f t="shared" si="0"/>
        <v>164825.87000000002</v>
      </c>
      <c r="M24" s="37">
        <v>4658</v>
      </c>
      <c r="N24" s="33">
        <v>39352.910000000003</v>
      </c>
      <c r="O24" s="33">
        <v>8219</v>
      </c>
      <c r="P24" s="33">
        <v>40291.72</v>
      </c>
      <c r="Q24" s="33">
        <v>1667</v>
      </c>
      <c r="R24" s="33">
        <v>40796.33</v>
      </c>
      <c r="S24" s="33">
        <v>681</v>
      </c>
      <c r="T24" s="33">
        <v>3705.56</v>
      </c>
      <c r="U24" s="33">
        <v>9804</v>
      </c>
      <c r="V24" s="33">
        <v>11377.36</v>
      </c>
      <c r="W24" s="67">
        <f t="shared" si="1"/>
        <v>25029</v>
      </c>
      <c r="X24" s="68">
        <f t="shared" si="1"/>
        <v>135523.88</v>
      </c>
      <c r="Y24" s="37">
        <v>442</v>
      </c>
      <c r="Z24" s="33">
        <v>12608.76</v>
      </c>
      <c r="AA24" s="33">
        <v>1561</v>
      </c>
      <c r="AB24" s="33">
        <v>4854.58</v>
      </c>
      <c r="AC24" s="33">
        <v>3115</v>
      </c>
      <c r="AD24" s="33">
        <v>30292.78</v>
      </c>
      <c r="AE24" s="33">
        <v>378</v>
      </c>
      <c r="AF24" s="33">
        <v>2493.71</v>
      </c>
      <c r="AG24" s="33">
        <v>519</v>
      </c>
      <c r="AH24" s="33">
        <v>1116.92</v>
      </c>
      <c r="AI24" s="33">
        <v>7210</v>
      </c>
      <c r="AJ24" s="36">
        <v>15114.4</v>
      </c>
      <c r="AK24" s="59">
        <f t="shared" si="2"/>
        <v>128274</v>
      </c>
      <c r="AL24" s="60">
        <f t="shared" si="2"/>
        <v>366830.9</v>
      </c>
      <c r="AM24" s="37">
        <v>204926</v>
      </c>
      <c r="AN24" s="36">
        <v>44600.5</v>
      </c>
      <c r="AO24" s="29"/>
      <c r="AP24" s="37">
        <v>76</v>
      </c>
      <c r="AQ24" s="36">
        <v>791.17</v>
      </c>
      <c r="AR24" s="37">
        <v>361</v>
      </c>
      <c r="AS24" s="33">
        <v>2131.1999999999998</v>
      </c>
      <c r="AT24" s="33">
        <v>154</v>
      </c>
      <c r="AU24" s="33">
        <v>3047.25</v>
      </c>
      <c r="AV24" s="33">
        <v>233</v>
      </c>
      <c r="AW24" s="33">
        <v>2706.6</v>
      </c>
      <c r="AX24" s="84">
        <f t="shared" si="3"/>
        <v>748</v>
      </c>
      <c r="AY24" s="85">
        <f t="shared" si="3"/>
        <v>7885.0499999999993</v>
      </c>
      <c r="AZ24" s="37">
        <v>1689</v>
      </c>
      <c r="BA24" s="33">
        <v>4007.13</v>
      </c>
      <c r="BB24" s="33">
        <v>342</v>
      </c>
      <c r="BC24" s="33">
        <v>4473.62</v>
      </c>
      <c r="BD24" s="33">
        <v>991</v>
      </c>
      <c r="BE24" s="33">
        <v>5494.1</v>
      </c>
      <c r="BF24" s="33">
        <v>15999</v>
      </c>
      <c r="BG24" s="36">
        <v>33662.6</v>
      </c>
      <c r="BH24" s="92">
        <f t="shared" si="4"/>
        <v>19845</v>
      </c>
      <c r="BI24" s="93">
        <f t="shared" si="4"/>
        <v>56313.67</v>
      </c>
    </row>
    <row r="25" spans="1:61" x14ac:dyDescent="0.25">
      <c r="A25" s="34">
        <v>18</v>
      </c>
      <c r="B25" s="35" t="s">
        <v>56</v>
      </c>
      <c r="C25" s="37">
        <v>4023</v>
      </c>
      <c r="D25" s="33">
        <v>3775.69</v>
      </c>
      <c r="E25" s="33">
        <v>2030</v>
      </c>
      <c r="F25" s="33">
        <v>2168.19</v>
      </c>
      <c r="G25" s="33">
        <v>75</v>
      </c>
      <c r="H25" s="33">
        <v>185</v>
      </c>
      <c r="I25" s="33">
        <v>139</v>
      </c>
      <c r="J25" s="33">
        <v>551.20000000000005</v>
      </c>
      <c r="K25" s="75">
        <f t="shared" si="0"/>
        <v>6267</v>
      </c>
      <c r="L25" s="76">
        <f t="shared" si="0"/>
        <v>6680.08</v>
      </c>
      <c r="M25" s="37">
        <v>389</v>
      </c>
      <c r="N25" s="33">
        <v>1732.2</v>
      </c>
      <c r="O25" s="33">
        <v>2462</v>
      </c>
      <c r="P25" s="33">
        <v>3855.68</v>
      </c>
      <c r="Q25" s="33">
        <v>91</v>
      </c>
      <c r="R25" s="33">
        <v>1676.31</v>
      </c>
      <c r="S25" s="33">
        <v>41</v>
      </c>
      <c r="T25" s="33">
        <v>122.45</v>
      </c>
      <c r="U25" s="33">
        <v>1563</v>
      </c>
      <c r="V25" s="33">
        <v>1942.46</v>
      </c>
      <c r="W25" s="67">
        <f t="shared" si="1"/>
        <v>4546</v>
      </c>
      <c r="X25" s="68">
        <f t="shared" si="1"/>
        <v>9329.1</v>
      </c>
      <c r="Y25" s="37">
        <v>3</v>
      </c>
      <c r="Z25" s="33">
        <v>9.3000000000000007</v>
      </c>
      <c r="AA25" s="33">
        <v>199</v>
      </c>
      <c r="AB25" s="33">
        <v>861.92</v>
      </c>
      <c r="AC25" s="33">
        <v>449</v>
      </c>
      <c r="AD25" s="33">
        <v>4205.3500000000004</v>
      </c>
      <c r="AE25" s="33">
        <v>23</v>
      </c>
      <c r="AF25" s="33">
        <v>49.68</v>
      </c>
      <c r="AG25" s="33">
        <v>48</v>
      </c>
      <c r="AH25" s="33">
        <v>46.34</v>
      </c>
      <c r="AI25" s="33">
        <v>829</v>
      </c>
      <c r="AJ25" s="36">
        <v>1769.72</v>
      </c>
      <c r="AK25" s="59">
        <f t="shared" si="2"/>
        <v>12364</v>
      </c>
      <c r="AL25" s="60">
        <f t="shared" si="2"/>
        <v>22951.49</v>
      </c>
      <c r="AM25" s="37">
        <v>7692</v>
      </c>
      <c r="AN25" s="36">
        <v>1975.19</v>
      </c>
      <c r="AO25" s="29"/>
      <c r="AP25" s="37">
        <v>6</v>
      </c>
      <c r="AQ25" s="36">
        <v>9.6300000000000008</v>
      </c>
      <c r="AR25" s="37">
        <v>160</v>
      </c>
      <c r="AS25" s="33">
        <v>1693.58</v>
      </c>
      <c r="AT25" s="33">
        <v>197</v>
      </c>
      <c r="AU25" s="33">
        <v>2205.83</v>
      </c>
      <c r="AV25" s="33">
        <v>245</v>
      </c>
      <c r="AW25" s="33">
        <v>2716.91</v>
      </c>
      <c r="AX25" s="84">
        <f t="shared" si="3"/>
        <v>602</v>
      </c>
      <c r="AY25" s="85">
        <f t="shared" si="3"/>
        <v>6616.32</v>
      </c>
      <c r="AZ25" s="37">
        <v>183</v>
      </c>
      <c r="BA25" s="33">
        <v>616.66999999999996</v>
      </c>
      <c r="BB25" s="33">
        <v>161</v>
      </c>
      <c r="BC25" s="33">
        <v>2185.9</v>
      </c>
      <c r="BD25" s="33">
        <v>139</v>
      </c>
      <c r="BE25" s="33">
        <v>693.09</v>
      </c>
      <c r="BF25" s="33">
        <v>1980</v>
      </c>
      <c r="BG25" s="36">
        <v>3761.57</v>
      </c>
      <c r="BH25" s="92">
        <f t="shared" si="4"/>
        <v>3071</v>
      </c>
      <c r="BI25" s="93">
        <f t="shared" si="4"/>
        <v>13883.18</v>
      </c>
    </row>
    <row r="26" spans="1:61" x14ac:dyDescent="0.25">
      <c r="A26" s="34">
        <v>19</v>
      </c>
      <c r="B26" s="35" t="s">
        <v>57</v>
      </c>
      <c r="C26" s="37">
        <v>9922</v>
      </c>
      <c r="D26" s="33">
        <v>13711.95</v>
      </c>
      <c r="E26" s="33">
        <v>7037</v>
      </c>
      <c r="F26" s="33">
        <v>14354.02</v>
      </c>
      <c r="G26" s="33">
        <v>358</v>
      </c>
      <c r="H26" s="33">
        <v>5117.28</v>
      </c>
      <c r="I26" s="33">
        <v>429</v>
      </c>
      <c r="J26" s="33">
        <v>682.35</v>
      </c>
      <c r="K26" s="75">
        <f t="shared" si="0"/>
        <v>17746</v>
      </c>
      <c r="L26" s="76">
        <f t="shared" si="0"/>
        <v>33865.599999999999</v>
      </c>
      <c r="M26" s="37">
        <v>1737</v>
      </c>
      <c r="N26" s="33">
        <v>7363.74</v>
      </c>
      <c r="O26" s="33">
        <v>5397</v>
      </c>
      <c r="P26" s="33">
        <v>12248.87</v>
      </c>
      <c r="Q26" s="33">
        <v>942</v>
      </c>
      <c r="R26" s="33">
        <v>9276.57</v>
      </c>
      <c r="S26" s="33">
        <v>162</v>
      </c>
      <c r="T26" s="33">
        <v>574.29999999999995</v>
      </c>
      <c r="U26" s="33">
        <v>1702</v>
      </c>
      <c r="V26" s="33">
        <v>4606.2299999999996</v>
      </c>
      <c r="W26" s="67">
        <f t="shared" si="1"/>
        <v>9940</v>
      </c>
      <c r="X26" s="68">
        <f t="shared" si="1"/>
        <v>34069.71</v>
      </c>
      <c r="Y26" s="37">
        <v>83</v>
      </c>
      <c r="Z26" s="33">
        <v>1332.48</v>
      </c>
      <c r="AA26" s="33">
        <v>630</v>
      </c>
      <c r="AB26" s="33">
        <v>2409.7800000000002</v>
      </c>
      <c r="AC26" s="33">
        <v>1580</v>
      </c>
      <c r="AD26" s="33">
        <v>12033.49</v>
      </c>
      <c r="AE26" s="33">
        <v>67</v>
      </c>
      <c r="AF26" s="33">
        <v>127.14</v>
      </c>
      <c r="AG26" s="33">
        <v>186</v>
      </c>
      <c r="AH26" s="33">
        <v>233.91</v>
      </c>
      <c r="AI26" s="33">
        <v>2693</v>
      </c>
      <c r="AJ26" s="36">
        <v>5897.67</v>
      </c>
      <c r="AK26" s="59">
        <f t="shared" si="2"/>
        <v>32925</v>
      </c>
      <c r="AL26" s="60">
        <f t="shared" si="2"/>
        <v>89969.78</v>
      </c>
      <c r="AM26" s="37">
        <v>19602</v>
      </c>
      <c r="AN26" s="36">
        <v>8816.27</v>
      </c>
      <c r="AO26" s="29"/>
      <c r="AP26" s="37">
        <v>32</v>
      </c>
      <c r="AQ26" s="36">
        <v>779.59</v>
      </c>
      <c r="AR26" s="37">
        <v>115</v>
      </c>
      <c r="AS26" s="33">
        <v>934.46</v>
      </c>
      <c r="AT26" s="33">
        <v>9</v>
      </c>
      <c r="AU26" s="33">
        <v>32.07</v>
      </c>
      <c r="AV26" s="33">
        <v>17</v>
      </c>
      <c r="AW26" s="33">
        <v>324.33999999999997</v>
      </c>
      <c r="AX26" s="84">
        <f t="shared" si="3"/>
        <v>141</v>
      </c>
      <c r="AY26" s="85">
        <f t="shared" si="3"/>
        <v>1290.8700000000001</v>
      </c>
      <c r="AZ26" s="37">
        <v>709</v>
      </c>
      <c r="BA26" s="33">
        <v>1515.42</v>
      </c>
      <c r="BB26" s="33">
        <v>98</v>
      </c>
      <c r="BC26" s="33">
        <v>1796.26</v>
      </c>
      <c r="BD26" s="33">
        <v>279</v>
      </c>
      <c r="BE26" s="33">
        <v>5455.07</v>
      </c>
      <c r="BF26" s="33">
        <v>394</v>
      </c>
      <c r="BG26" s="36">
        <v>3141.69</v>
      </c>
      <c r="BH26" s="92">
        <f t="shared" si="4"/>
        <v>1653</v>
      </c>
      <c r="BI26" s="93">
        <f t="shared" si="4"/>
        <v>13978.9</v>
      </c>
    </row>
    <row r="27" spans="1:61" x14ac:dyDescent="0.25">
      <c r="A27" s="34">
        <v>20</v>
      </c>
      <c r="B27" s="35" t="s">
        <v>58</v>
      </c>
      <c r="C27" s="37">
        <v>10124</v>
      </c>
      <c r="D27" s="33">
        <v>19217.169999999998</v>
      </c>
      <c r="E27" s="33">
        <v>7041</v>
      </c>
      <c r="F27" s="33">
        <v>13623.37</v>
      </c>
      <c r="G27" s="33">
        <v>528</v>
      </c>
      <c r="H27" s="33">
        <v>1966.4</v>
      </c>
      <c r="I27" s="33">
        <v>518</v>
      </c>
      <c r="J27" s="33">
        <v>2110.42</v>
      </c>
      <c r="K27" s="75">
        <f t="shared" si="0"/>
        <v>18211</v>
      </c>
      <c r="L27" s="76">
        <f t="shared" si="0"/>
        <v>36917.360000000001</v>
      </c>
      <c r="M27" s="37">
        <v>1282</v>
      </c>
      <c r="N27" s="33">
        <v>8129.41</v>
      </c>
      <c r="O27" s="33">
        <v>5121</v>
      </c>
      <c r="P27" s="33">
        <v>11974.16</v>
      </c>
      <c r="Q27" s="33">
        <v>353</v>
      </c>
      <c r="R27" s="33">
        <v>7009.77</v>
      </c>
      <c r="S27" s="33">
        <v>148</v>
      </c>
      <c r="T27" s="33">
        <v>1286.51</v>
      </c>
      <c r="U27" s="33">
        <v>2201</v>
      </c>
      <c r="V27" s="33">
        <v>4543.79</v>
      </c>
      <c r="W27" s="67">
        <f t="shared" si="1"/>
        <v>9105</v>
      </c>
      <c r="X27" s="68">
        <f t="shared" si="1"/>
        <v>32943.64</v>
      </c>
      <c r="Y27" s="37">
        <v>55</v>
      </c>
      <c r="Z27" s="33">
        <v>1043.6199999999999</v>
      </c>
      <c r="AA27" s="33">
        <v>563</v>
      </c>
      <c r="AB27" s="33">
        <v>1693.98</v>
      </c>
      <c r="AC27" s="33">
        <v>1605</v>
      </c>
      <c r="AD27" s="33">
        <v>11444.75</v>
      </c>
      <c r="AE27" s="33">
        <v>62</v>
      </c>
      <c r="AF27" s="33">
        <v>144.75</v>
      </c>
      <c r="AG27" s="33">
        <v>96</v>
      </c>
      <c r="AH27" s="33">
        <v>283.22000000000003</v>
      </c>
      <c r="AI27" s="33">
        <v>2197</v>
      </c>
      <c r="AJ27" s="36">
        <v>6105.85</v>
      </c>
      <c r="AK27" s="59">
        <f t="shared" si="2"/>
        <v>31894</v>
      </c>
      <c r="AL27" s="60">
        <f t="shared" si="2"/>
        <v>90577.17</v>
      </c>
      <c r="AM27" s="37">
        <v>6695</v>
      </c>
      <c r="AN27" s="36">
        <v>8786.0499999999993</v>
      </c>
      <c r="AO27" s="29"/>
      <c r="AP27" s="37">
        <v>12</v>
      </c>
      <c r="AQ27" s="36">
        <v>68.11</v>
      </c>
      <c r="AR27" s="37">
        <v>102</v>
      </c>
      <c r="AS27" s="33">
        <v>1254.52</v>
      </c>
      <c r="AT27" s="33">
        <v>85</v>
      </c>
      <c r="AU27" s="33">
        <v>1587.46</v>
      </c>
      <c r="AV27" s="33">
        <v>105</v>
      </c>
      <c r="AW27" s="33">
        <v>1415.83</v>
      </c>
      <c r="AX27" s="84">
        <f t="shared" si="3"/>
        <v>292</v>
      </c>
      <c r="AY27" s="85">
        <f t="shared" si="3"/>
        <v>4257.8099999999995</v>
      </c>
      <c r="AZ27" s="37">
        <v>298</v>
      </c>
      <c r="BA27" s="33">
        <v>1065.24</v>
      </c>
      <c r="BB27" s="33">
        <v>102</v>
      </c>
      <c r="BC27" s="33">
        <v>1424.44</v>
      </c>
      <c r="BD27" s="33">
        <v>239</v>
      </c>
      <c r="BE27" s="33">
        <v>1037.2</v>
      </c>
      <c r="BF27" s="33">
        <v>585</v>
      </c>
      <c r="BG27" s="36">
        <v>1972.36</v>
      </c>
      <c r="BH27" s="92">
        <f t="shared" si="4"/>
        <v>1528</v>
      </c>
      <c r="BI27" s="93">
        <f t="shared" si="4"/>
        <v>9825.159999999998</v>
      </c>
    </row>
    <row r="28" spans="1:61" x14ac:dyDescent="0.25">
      <c r="A28" s="34">
        <v>21</v>
      </c>
      <c r="B28" s="35" t="s">
        <v>59</v>
      </c>
      <c r="C28" s="37">
        <v>560088</v>
      </c>
      <c r="D28" s="33">
        <v>745958.37</v>
      </c>
      <c r="E28" s="33">
        <v>131127</v>
      </c>
      <c r="F28" s="33">
        <v>291969.21999999997</v>
      </c>
      <c r="G28" s="33">
        <v>17475</v>
      </c>
      <c r="H28" s="33">
        <v>66592.429999999993</v>
      </c>
      <c r="I28" s="33">
        <v>16699</v>
      </c>
      <c r="J28" s="33">
        <v>71024.31</v>
      </c>
      <c r="K28" s="75">
        <f t="shared" si="0"/>
        <v>725389</v>
      </c>
      <c r="L28" s="76">
        <f t="shared" si="0"/>
        <v>1175544.33</v>
      </c>
      <c r="M28" s="37">
        <v>26675</v>
      </c>
      <c r="N28" s="33">
        <v>201369.45</v>
      </c>
      <c r="O28" s="33">
        <v>34565</v>
      </c>
      <c r="P28" s="33">
        <v>237229.37</v>
      </c>
      <c r="Q28" s="33">
        <v>6554</v>
      </c>
      <c r="R28" s="33">
        <v>205995.58</v>
      </c>
      <c r="S28" s="33">
        <v>5228</v>
      </c>
      <c r="T28" s="33">
        <v>41464.97</v>
      </c>
      <c r="U28" s="33">
        <v>100891</v>
      </c>
      <c r="V28" s="33">
        <v>71792.509999999995</v>
      </c>
      <c r="W28" s="67">
        <f t="shared" si="1"/>
        <v>173913</v>
      </c>
      <c r="X28" s="68">
        <f t="shared" si="1"/>
        <v>757851.88</v>
      </c>
      <c r="Y28" s="37">
        <v>921</v>
      </c>
      <c r="Z28" s="33">
        <v>23793.84</v>
      </c>
      <c r="AA28" s="33">
        <v>8160</v>
      </c>
      <c r="AB28" s="33">
        <v>29830.82</v>
      </c>
      <c r="AC28" s="33">
        <v>20380</v>
      </c>
      <c r="AD28" s="33">
        <v>220728.33</v>
      </c>
      <c r="AE28" s="33">
        <v>1561</v>
      </c>
      <c r="AF28" s="33">
        <v>6114.16</v>
      </c>
      <c r="AG28" s="33">
        <v>2160</v>
      </c>
      <c r="AH28" s="33">
        <v>4152.97</v>
      </c>
      <c r="AI28" s="33">
        <v>34973</v>
      </c>
      <c r="AJ28" s="36">
        <v>80691.039999999994</v>
      </c>
      <c r="AK28" s="59">
        <f t="shared" si="2"/>
        <v>967457</v>
      </c>
      <c r="AL28" s="60">
        <f t="shared" si="2"/>
        <v>2298707.3700000006</v>
      </c>
      <c r="AM28" s="37">
        <v>1354514</v>
      </c>
      <c r="AN28" s="36">
        <v>225045.98</v>
      </c>
      <c r="AO28" s="29"/>
      <c r="AP28" s="37">
        <v>170</v>
      </c>
      <c r="AQ28" s="36">
        <v>1886.31</v>
      </c>
      <c r="AR28" s="37">
        <v>630</v>
      </c>
      <c r="AS28" s="33">
        <v>5875.28</v>
      </c>
      <c r="AT28" s="33">
        <v>90</v>
      </c>
      <c r="AU28" s="33">
        <v>4942.76</v>
      </c>
      <c r="AV28" s="33">
        <v>282</v>
      </c>
      <c r="AW28" s="33">
        <v>8477.49</v>
      </c>
      <c r="AX28" s="84">
        <f t="shared" si="3"/>
        <v>1002</v>
      </c>
      <c r="AY28" s="85">
        <f t="shared" si="3"/>
        <v>19295.53</v>
      </c>
      <c r="AZ28" s="37">
        <v>3911</v>
      </c>
      <c r="BA28" s="33">
        <v>10189.11</v>
      </c>
      <c r="BB28" s="33">
        <v>1367</v>
      </c>
      <c r="BC28" s="33">
        <v>17285.02</v>
      </c>
      <c r="BD28" s="33">
        <v>2932</v>
      </c>
      <c r="BE28" s="33">
        <v>12821.78</v>
      </c>
      <c r="BF28" s="33">
        <v>18672</v>
      </c>
      <c r="BG28" s="36">
        <v>66451.78</v>
      </c>
      <c r="BH28" s="92">
        <f t="shared" si="4"/>
        <v>28054</v>
      </c>
      <c r="BI28" s="93">
        <f t="shared" si="4"/>
        <v>127929.53</v>
      </c>
    </row>
    <row r="29" spans="1:61" x14ac:dyDescent="0.25">
      <c r="A29" s="34">
        <v>22</v>
      </c>
      <c r="B29" s="35" t="s">
        <v>60</v>
      </c>
      <c r="C29" s="37">
        <v>1649128</v>
      </c>
      <c r="D29" s="33">
        <v>1479851.78</v>
      </c>
      <c r="E29" s="33">
        <v>190345</v>
      </c>
      <c r="F29" s="33">
        <v>262971.61</v>
      </c>
      <c r="G29" s="33">
        <v>54228</v>
      </c>
      <c r="H29" s="33">
        <v>64665.95</v>
      </c>
      <c r="I29" s="33">
        <v>32148</v>
      </c>
      <c r="J29" s="33">
        <v>26938.28</v>
      </c>
      <c r="K29" s="75">
        <f t="shared" si="0"/>
        <v>1925849</v>
      </c>
      <c r="L29" s="76">
        <f t="shared" si="0"/>
        <v>1834427.62</v>
      </c>
      <c r="M29" s="37">
        <v>20733</v>
      </c>
      <c r="N29" s="33">
        <v>27818.07</v>
      </c>
      <c r="O29" s="33">
        <v>17998</v>
      </c>
      <c r="P29" s="33">
        <v>25569.45</v>
      </c>
      <c r="Q29" s="33">
        <v>10885</v>
      </c>
      <c r="R29" s="33">
        <v>21907.77</v>
      </c>
      <c r="S29" s="33">
        <v>4138</v>
      </c>
      <c r="T29" s="33">
        <v>3301.8</v>
      </c>
      <c r="U29" s="33">
        <v>4128</v>
      </c>
      <c r="V29" s="33">
        <v>7459.41</v>
      </c>
      <c r="W29" s="67">
        <f t="shared" si="1"/>
        <v>57882</v>
      </c>
      <c r="X29" s="68">
        <f t="shared" si="1"/>
        <v>86056.500000000015</v>
      </c>
      <c r="Y29" s="37">
        <v>500</v>
      </c>
      <c r="Z29" s="33">
        <v>279.83</v>
      </c>
      <c r="AA29" s="33">
        <v>2519</v>
      </c>
      <c r="AB29" s="33">
        <v>6731.45</v>
      </c>
      <c r="AC29" s="33">
        <v>9745</v>
      </c>
      <c r="AD29" s="33">
        <v>24875</v>
      </c>
      <c r="AE29" s="33">
        <v>1074</v>
      </c>
      <c r="AF29" s="33">
        <v>3377.23</v>
      </c>
      <c r="AG29" s="33">
        <v>2539</v>
      </c>
      <c r="AH29" s="33">
        <v>2641.87</v>
      </c>
      <c r="AI29" s="33">
        <v>18326</v>
      </c>
      <c r="AJ29" s="36">
        <v>31960.09</v>
      </c>
      <c r="AK29" s="59">
        <f t="shared" si="2"/>
        <v>2018434</v>
      </c>
      <c r="AL29" s="60">
        <f t="shared" si="2"/>
        <v>1990349.5900000003</v>
      </c>
      <c r="AM29" s="37">
        <v>447445</v>
      </c>
      <c r="AN29" s="36">
        <v>216285.78</v>
      </c>
      <c r="AO29" s="29"/>
      <c r="AP29" s="37">
        <v>213</v>
      </c>
      <c r="AQ29" s="36">
        <v>678.05</v>
      </c>
      <c r="AR29" s="37">
        <v>727</v>
      </c>
      <c r="AS29" s="33">
        <v>5875.39</v>
      </c>
      <c r="AT29" s="33">
        <v>25</v>
      </c>
      <c r="AU29" s="33">
        <v>5597.82</v>
      </c>
      <c r="AV29" s="33">
        <v>4</v>
      </c>
      <c r="AW29" s="33">
        <v>4270</v>
      </c>
      <c r="AX29" s="84">
        <f t="shared" si="3"/>
        <v>756</v>
      </c>
      <c r="AY29" s="85">
        <f t="shared" si="3"/>
        <v>15743.21</v>
      </c>
      <c r="AZ29" s="37">
        <v>4628</v>
      </c>
      <c r="BA29" s="33">
        <v>9271.07</v>
      </c>
      <c r="BB29" s="33">
        <v>405</v>
      </c>
      <c r="BC29" s="33">
        <v>7596</v>
      </c>
      <c r="BD29" s="33">
        <v>1211</v>
      </c>
      <c r="BE29" s="33">
        <v>1872.44</v>
      </c>
      <c r="BF29" s="33">
        <v>4219</v>
      </c>
      <c r="BG29" s="36">
        <v>7872.72</v>
      </c>
      <c r="BH29" s="92">
        <f t="shared" si="4"/>
        <v>11432</v>
      </c>
      <c r="BI29" s="93">
        <f t="shared" si="4"/>
        <v>43033.490000000005</v>
      </c>
    </row>
    <row r="30" spans="1:61" x14ac:dyDescent="0.25">
      <c r="A30" s="34">
        <v>23</v>
      </c>
      <c r="B30" s="35" t="s">
        <v>61</v>
      </c>
      <c r="C30" s="37">
        <v>12357</v>
      </c>
      <c r="D30" s="33">
        <v>21166.34</v>
      </c>
      <c r="E30" s="33">
        <v>11903</v>
      </c>
      <c r="F30" s="33">
        <v>22905.360000000001</v>
      </c>
      <c r="G30" s="33">
        <v>2648</v>
      </c>
      <c r="H30" s="33">
        <v>4064.76</v>
      </c>
      <c r="I30" s="33">
        <v>7628</v>
      </c>
      <c r="J30" s="33">
        <v>6301.87</v>
      </c>
      <c r="K30" s="75">
        <f t="shared" ref="K30:L49" si="5">C30+E30+G30+I30</f>
        <v>34536</v>
      </c>
      <c r="L30" s="76">
        <f t="shared" si="5"/>
        <v>54438.33</v>
      </c>
      <c r="M30" s="37">
        <v>1764</v>
      </c>
      <c r="N30" s="33">
        <v>3486.53</v>
      </c>
      <c r="O30" s="33">
        <v>749</v>
      </c>
      <c r="P30" s="33">
        <v>1648.91</v>
      </c>
      <c r="Q30" s="33">
        <v>437</v>
      </c>
      <c r="R30" s="33">
        <v>1136.08</v>
      </c>
      <c r="S30" s="33">
        <v>138</v>
      </c>
      <c r="T30" s="33">
        <v>185.89</v>
      </c>
      <c r="U30" s="33">
        <v>517</v>
      </c>
      <c r="V30" s="33">
        <v>803.58</v>
      </c>
      <c r="W30" s="67">
        <f t="shared" ref="W30:X49" si="6">M30+O30+Q30+S30+U30</f>
        <v>3605</v>
      </c>
      <c r="X30" s="68">
        <f t="shared" si="6"/>
        <v>7260.9900000000007</v>
      </c>
      <c r="Y30" s="37">
        <v>113</v>
      </c>
      <c r="Z30" s="33">
        <v>416.96</v>
      </c>
      <c r="AA30" s="33">
        <v>170</v>
      </c>
      <c r="AB30" s="33">
        <v>432.36</v>
      </c>
      <c r="AC30" s="33">
        <v>1646</v>
      </c>
      <c r="AD30" s="33">
        <v>4957.84</v>
      </c>
      <c r="AE30" s="33">
        <v>68</v>
      </c>
      <c r="AF30" s="33">
        <v>100.22</v>
      </c>
      <c r="AG30" s="33">
        <v>131</v>
      </c>
      <c r="AH30" s="33">
        <v>155.63999999999999</v>
      </c>
      <c r="AI30" s="33">
        <v>1815</v>
      </c>
      <c r="AJ30" s="36">
        <v>2849.86</v>
      </c>
      <c r="AK30" s="59">
        <f t="shared" ref="AK30:AL49" si="7">K30+W30+Y30+AA30+AC30+AE30+AG30+AI30</f>
        <v>42084</v>
      </c>
      <c r="AL30" s="60">
        <f t="shared" si="7"/>
        <v>70612.2</v>
      </c>
      <c r="AM30" s="37">
        <v>5615</v>
      </c>
      <c r="AN30" s="36">
        <v>8806.9699999999993</v>
      </c>
      <c r="AO30" s="29"/>
      <c r="AP30" s="37">
        <v>20</v>
      </c>
      <c r="AQ30" s="36">
        <v>38.97</v>
      </c>
      <c r="AR30" s="37">
        <v>68</v>
      </c>
      <c r="AS30" s="33">
        <v>131.88</v>
      </c>
      <c r="AT30" s="33">
        <v>1</v>
      </c>
      <c r="AU30" s="33">
        <v>3.6</v>
      </c>
      <c r="AV30" s="33">
        <v>0</v>
      </c>
      <c r="AW30" s="33">
        <v>0</v>
      </c>
      <c r="AX30" s="84">
        <f t="shared" si="3"/>
        <v>69</v>
      </c>
      <c r="AY30" s="85">
        <f t="shared" si="3"/>
        <v>135.47999999999999</v>
      </c>
      <c r="AZ30" s="37">
        <v>435</v>
      </c>
      <c r="BA30" s="33">
        <v>836.25</v>
      </c>
      <c r="BB30" s="33">
        <v>16</v>
      </c>
      <c r="BC30" s="33">
        <v>131</v>
      </c>
      <c r="BD30" s="33">
        <v>51</v>
      </c>
      <c r="BE30" s="33">
        <v>116</v>
      </c>
      <c r="BF30" s="33">
        <v>2704</v>
      </c>
      <c r="BG30" s="36">
        <v>4838.09</v>
      </c>
      <c r="BH30" s="92">
        <f t="shared" si="4"/>
        <v>3295</v>
      </c>
      <c r="BI30" s="93">
        <f t="shared" si="4"/>
        <v>6095.79</v>
      </c>
    </row>
    <row r="31" spans="1:61" x14ac:dyDescent="0.25">
      <c r="A31" s="34">
        <v>24</v>
      </c>
      <c r="B31" s="35" t="s">
        <v>62</v>
      </c>
      <c r="C31" s="37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75">
        <f t="shared" si="5"/>
        <v>0</v>
      </c>
      <c r="L31" s="76">
        <f t="shared" si="5"/>
        <v>0</v>
      </c>
      <c r="M31" s="37">
        <v>0</v>
      </c>
      <c r="N31" s="33">
        <v>0</v>
      </c>
      <c r="O31" s="33">
        <v>0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326</v>
      </c>
      <c r="V31" s="33">
        <v>0</v>
      </c>
      <c r="W31" s="67">
        <f t="shared" si="6"/>
        <v>326</v>
      </c>
      <c r="X31" s="68">
        <f t="shared" si="6"/>
        <v>0</v>
      </c>
      <c r="Y31" s="37">
        <v>0</v>
      </c>
      <c r="Z31" s="33">
        <v>0</v>
      </c>
      <c r="AA31" s="33">
        <v>3</v>
      </c>
      <c r="AB31" s="33">
        <v>62</v>
      </c>
      <c r="AC31" s="33">
        <v>171</v>
      </c>
      <c r="AD31" s="33">
        <v>1692</v>
      </c>
      <c r="AE31" s="33">
        <v>0</v>
      </c>
      <c r="AF31" s="33">
        <v>0</v>
      </c>
      <c r="AG31" s="33">
        <v>0</v>
      </c>
      <c r="AH31" s="33">
        <v>0</v>
      </c>
      <c r="AI31" s="33">
        <v>38</v>
      </c>
      <c r="AJ31" s="36">
        <v>96</v>
      </c>
      <c r="AK31" s="59">
        <f t="shared" si="7"/>
        <v>538</v>
      </c>
      <c r="AL31" s="60">
        <f t="shared" si="7"/>
        <v>1850</v>
      </c>
      <c r="AM31" s="37">
        <v>600</v>
      </c>
      <c r="AN31" s="36">
        <v>488</v>
      </c>
      <c r="AO31" s="29"/>
      <c r="AP31" s="37">
        <v>0</v>
      </c>
      <c r="AQ31" s="36">
        <v>0</v>
      </c>
      <c r="AR31" s="37">
        <v>0</v>
      </c>
      <c r="AS31" s="33">
        <v>0</v>
      </c>
      <c r="AT31" s="33">
        <v>0</v>
      </c>
      <c r="AU31" s="33">
        <v>0</v>
      </c>
      <c r="AV31" s="33">
        <v>0</v>
      </c>
      <c r="AW31" s="33">
        <v>0</v>
      </c>
      <c r="AX31" s="84">
        <f t="shared" si="3"/>
        <v>0</v>
      </c>
      <c r="AY31" s="85">
        <f t="shared" si="3"/>
        <v>0</v>
      </c>
      <c r="AZ31" s="37">
        <v>0</v>
      </c>
      <c r="BA31" s="33">
        <v>0</v>
      </c>
      <c r="BB31" s="33">
        <v>0</v>
      </c>
      <c r="BC31" s="33">
        <v>0</v>
      </c>
      <c r="BD31" s="33">
        <v>0</v>
      </c>
      <c r="BE31" s="33">
        <v>0</v>
      </c>
      <c r="BF31" s="33">
        <v>17</v>
      </c>
      <c r="BG31" s="36">
        <v>97</v>
      </c>
      <c r="BH31" s="92">
        <f t="shared" si="4"/>
        <v>17</v>
      </c>
      <c r="BI31" s="93">
        <f t="shared" si="4"/>
        <v>97</v>
      </c>
    </row>
    <row r="32" spans="1:61" x14ac:dyDescent="0.25">
      <c r="A32" s="34">
        <v>25</v>
      </c>
      <c r="B32" s="35" t="s">
        <v>63</v>
      </c>
      <c r="C32" s="37">
        <v>44290</v>
      </c>
      <c r="D32" s="33">
        <v>59529.94</v>
      </c>
      <c r="E32" s="33">
        <v>14916</v>
      </c>
      <c r="F32" s="33">
        <v>27594.58</v>
      </c>
      <c r="G32" s="33">
        <v>186</v>
      </c>
      <c r="H32" s="33">
        <v>782.66</v>
      </c>
      <c r="I32" s="33">
        <v>696</v>
      </c>
      <c r="J32" s="33">
        <v>967.45</v>
      </c>
      <c r="K32" s="75">
        <f t="shared" si="5"/>
        <v>60088</v>
      </c>
      <c r="L32" s="76">
        <f t="shared" si="5"/>
        <v>88874.63</v>
      </c>
      <c r="M32" s="37">
        <v>2228</v>
      </c>
      <c r="N32" s="33">
        <v>7298.65</v>
      </c>
      <c r="O32" s="33">
        <v>836</v>
      </c>
      <c r="P32" s="33">
        <v>8031.65</v>
      </c>
      <c r="Q32" s="33">
        <v>964</v>
      </c>
      <c r="R32" s="33">
        <v>9397.31</v>
      </c>
      <c r="S32" s="33">
        <v>215</v>
      </c>
      <c r="T32" s="33">
        <v>300.08999999999997</v>
      </c>
      <c r="U32" s="33">
        <v>3018</v>
      </c>
      <c r="V32" s="33">
        <v>4199.49</v>
      </c>
      <c r="W32" s="67">
        <f t="shared" si="6"/>
        <v>7261</v>
      </c>
      <c r="X32" s="68">
        <f t="shared" si="6"/>
        <v>29227.190000000002</v>
      </c>
      <c r="Y32" s="37">
        <v>17</v>
      </c>
      <c r="Z32" s="33">
        <v>61.92</v>
      </c>
      <c r="AA32" s="33">
        <v>479</v>
      </c>
      <c r="AB32" s="33">
        <v>1698.39</v>
      </c>
      <c r="AC32" s="33">
        <v>2307</v>
      </c>
      <c r="AD32" s="33">
        <v>18763.79</v>
      </c>
      <c r="AE32" s="33">
        <v>611</v>
      </c>
      <c r="AF32" s="33">
        <v>1478.63</v>
      </c>
      <c r="AG32" s="33">
        <v>367</v>
      </c>
      <c r="AH32" s="33">
        <v>765.74</v>
      </c>
      <c r="AI32" s="33">
        <v>6505</v>
      </c>
      <c r="AJ32" s="36">
        <v>8852.2800000000007</v>
      </c>
      <c r="AK32" s="59">
        <f t="shared" si="7"/>
        <v>77635</v>
      </c>
      <c r="AL32" s="60">
        <f t="shared" si="7"/>
        <v>149722.57</v>
      </c>
      <c r="AM32" s="37">
        <v>10923</v>
      </c>
      <c r="AN32" s="36">
        <v>17489.79</v>
      </c>
      <c r="AO32" s="29"/>
      <c r="AP32" s="37">
        <v>71</v>
      </c>
      <c r="AQ32" s="36">
        <v>3420.55</v>
      </c>
      <c r="AR32" s="37">
        <v>242</v>
      </c>
      <c r="AS32" s="33">
        <v>492.62</v>
      </c>
      <c r="AT32" s="33">
        <v>6</v>
      </c>
      <c r="AU32" s="33">
        <v>934.44</v>
      </c>
      <c r="AV32" s="33">
        <v>0</v>
      </c>
      <c r="AW32" s="33">
        <v>0</v>
      </c>
      <c r="AX32" s="84">
        <f t="shared" si="3"/>
        <v>248</v>
      </c>
      <c r="AY32" s="85">
        <f t="shared" si="3"/>
        <v>1427.06</v>
      </c>
      <c r="AZ32" s="37">
        <v>1565</v>
      </c>
      <c r="BA32" s="33">
        <v>4972.6400000000003</v>
      </c>
      <c r="BB32" s="33">
        <v>103</v>
      </c>
      <c r="BC32" s="33">
        <v>615.12</v>
      </c>
      <c r="BD32" s="33">
        <v>818</v>
      </c>
      <c r="BE32" s="33">
        <v>2470.84</v>
      </c>
      <c r="BF32" s="33">
        <v>2373</v>
      </c>
      <c r="BG32" s="36">
        <v>7748.4</v>
      </c>
      <c r="BH32" s="92">
        <f t="shared" si="4"/>
        <v>5178</v>
      </c>
      <c r="BI32" s="93">
        <f t="shared" si="4"/>
        <v>20654.61</v>
      </c>
    </row>
    <row r="33" spans="1:61" ht="30" x14ac:dyDescent="0.25">
      <c r="A33" s="34">
        <v>26</v>
      </c>
      <c r="B33" s="35" t="s">
        <v>64</v>
      </c>
      <c r="C33" s="37">
        <v>154441</v>
      </c>
      <c r="D33" s="33">
        <v>185008.61</v>
      </c>
      <c r="E33" s="33">
        <v>11911</v>
      </c>
      <c r="F33" s="33">
        <v>20812.8</v>
      </c>
      <c r="G33" s="33">
        <v>4797</v>
      </c>
      <c r="H33" s="33">
        <v>8765.44</v>
      </c>
      <c r="I33" s="33">
        <v>7829</v>
      </c>
      <c r="J33" s="33">
        <v>9136.76</v>
      </c>
      <c r="K33" s="75">
        <f t="shared" si="5"/>
        <v>178978</v>
      </c>
      <c r="L33" s="76">
        <f t="shared" si="5"/>
        <v>223723.61</v>
      </c>
      <c r="M33" s="37">
        <v>10512</v>
      </c>
      <c r="N33" s="33">
        <v>12652.44</v>
      </c>
      <c r="O33" s="33">
        <v>5268</v>
      </c>
      <c r="P33" s="33">
        <v>9727.7999999999993</v>
      </c>
      <c r="Q33" s="33">
        <v>2568</v>
      </c>
      <c r="R33" s="33">
        <v>4721.3999999999996</v>
      </c>
      <c r="S33" s="33">
        <v>1748</v>
      </c>
      <c r="T33" s="33">
        <v>2921.36</v>
      </c>
      <c r="U33" s="33">
        <v>2810</v>
      </c>
      <c r="V33" s="33">
        <v>2142.6799999999998</v>
      </c>
      <c r="W33" s="67">
        <f t="shared" si="6"/>
        <v>22906</v>
      </c>
      <c r="X33" s="68">
        <f t="shared" si="6"/>
        <v>32165.68</v>
      </c>
      <c r="Y33" s="37">
        <v>742</v>
      </c>
      <c r="Z33" s="33">
        <v>644.39</v>
      </c>
      <c r="AA33" s="33">
        <v>1098</v>
      </c>
      <c r="AB33" s="33">
        <v>2860.55</v>
      </c>
      <c r="AC33" s="33">
        <v>3080</v>
      </c>
      <c r="AD33" s="33">
        <v>12237.72</v>
      </c>
      <c r="AE33" s="33">
        <v>250</v>
      </c>
      <c r="AF33" s="33">
        <v>418.95</v>
      </c>
      <c r="AG33" s="33">
        <v>870</v>
      </c>
      <c r="AH33" s="33">
        <v>973.6</v>
      </c>
      <c r="AI33" s="33">
        <v>11891</v>
      </c>
      <c r="AJ33" s="36">
        <v>14065.9</v>
      </c>
      <c r="AK33" s="59">
        <f t="shared" si="7"/>
        <v>219815</v>
      </c>
      <c r="AL33" s="60">
        <f t="shared" si="7"/>
        <v>287090.39999999997</v>
      </c>
      <c r="AM33" s="37">
        <v>18054</v>
      </c>
      <c r="AN33" s="36">
        <v>26868.799999999999</v>
      </c>
      <c r="AO33" s="29"/>
      <c r="AP33" s="37">
        <v>0</v>
      </c>
      <c r="AQ33" s="36">
        <v>0</v>
      </c>
      <c r="AR33" s="37">
        <v>0</v>
      </c>
      <c r="AS33" s="33">
        <v>0</v>
      </c>
      <c r="AT33" s="33">
        <v>0</v>
      </c>
      <c r="AU33" s="33">
        <v>0</v>
      </c>
      <c r="AV33" s="33">
        <v>382</v>
      </c>
      <c r="AW33" s="33">
        <v>430.69</v>
      </c>
      <c r="AX33" s="84">
        <f t="shared" si="3"/>
        <v>382</v>
      </c>
      <c r="AY33" s="85">
        <f t="shared" si="3"/>
        <v>430.69</v>
      </c>
      <c r="AZ33" s="37">
        <v>0</v>
      </c>
      <c r="BA33" s="33">
        <v>0</v>
      </c>
      <c r="BB33" s="33">
        <v>602</v>
      </c>
      <c r="BC33" s="33">
        <v>896.69</v>
      </c>
      <c r="BD33" s="33">
        <v>409</v>
      </c>
      <c r="BE33" s="33">
        <v>646.69000000000005</v>
      </c>
      <c r="BF33" s="33">
        <v>3905</v>
      </c>
      <c r="BG33" s="36">
        <v>5001.6899999999996</v>
      </c>
      <c r="BH33" s="92">
        <f t="shared" si="4"/>
        <v>5298</v>
      </c>
      <c r="BI33" s="93">
        <f t="shared" si="4"/>
        <v>6975.76</v>
      </c>
    </row>
    <row r="34" spans="1:61" x14ac:dyDescent="0.25">
      <c r="A34" s="34">
        <v>27</v>
      </c>
      <c r="B34" s="35" t="s">
        <v>65</v>
      </c>
      <c r="C34" s="37">
        <v>173917</v>
      </c>
      <c r="D34" s="33">
        <v>240814.78</v>
      </c>
      <c r="E34" s="33">
        <v>21897</v>
      </c>
      <c r="F34" s="33">
        <v>49038.02</v>
      </c>
      <c r="G34" s="33">
        <v>7432</v>
      </c>
      <c r="H34" s="33">
        <v>15821.53</v>
      </c>
      <c r="I34" s="33">
        <v>2493</v>
      </c>
      <c r="J34" s="33">
        <v>6431.15</v>
      </c>
      <c r="K34" s="75">
        <f t="shared" si="5"/>
        <v>205739</v>
      </c>
      <c r="L34" s="76">
        <f t="shared" si="5"/>
        <v>312105.48000000004</v>
      </c>
      <c r="M34" s="37">
        <v>2444</v>
      </c>
      <c r="N34" s="33">
        <v>10269.4</v>
      </c>
      <c r="O34" s="33">
        <v>5947</v>
      </c>
      <c r="P34" s="33">
        <v>17411.53</v>
      </c>
      <c r="Q34" s="33">
        <v>220</v>
      </c>
      <c r="R34" s="33">
        <v>12889.64</v>
      </c>
      <c r="S34" s="33">
        <v>727</v>
      </c>
      <c r="T34" s="33">
        <v>1320.7</v>
      </c>
      <c r="U34" s="33">
        <v>3173</v>
      </c>
      <c r="V34" s="33">
        <v>12045.31</v>
      </c>
      <c r="W34" s="67">
        <f t="shared" si="6"/>
        <v>12511</v>
      </c>
      <c r="X34" s="68">
        <f t="shared" si="6"/>
        <v>53936.579999999994</v>
      </c>
      <c r="Y34" s="37">
        <v>3</v>
      </c>
      <c r="Z34" s="33">
        <v>460</v>
      </c>
      <c r="AA34" s="33">
        <v>912</v>
      </c>
      <c r="AB34" s="33">
        <v>2480.81</v>
      </c>
      <c r="AC34" s="33">
        <v>1964</v>
      </c>
      <c r="AD34" s="33">
        <v>21981.79</v>
      </c>
      <c r="AE34" s="33">
        <v>187</v>
      </c>
      <c r="AF34" s="33">
        <v>890.5</v>
      </c>
      <c r="AG34" s="33">
        <v>389</v>
      </c>
      <c r="AH34" s="33">
        <v>626.5</v>
      </c>
      <c r="AI34" s="33">
        <v>4297</v>
      </c>
      <c r="AJ34" s="36">
        <v>4689.04</v>
      </c>
      <c r="AK34" s="59">
        <f t="shared" si="7"/>
        <v>226002</v>
      </c>
      <c r="AL34" s="60">
        <f t="shared" si="7"/>
        <v>397170.7</v>
      </c>
      <c r="AM34" s="37">
        <v>19837</v>
      </c>
      <c r="AN34" s="36">
        <v>22787.23</v>
      </c>
      <c r="AO34" s="29"/>
      <c r="AP34" s="37">
        <v>0</v>
      </c>
      <c r="AQ34" s="36">
        <v>0</v>
      </c>
      <c r="AR34" s="37">
        <v>730</v>
      </c>
      <c r="AS34" s="33">
        <v>4709</v>
      </c>
      <c r="AT34" s="33">
        <v>1022</v>
      </c>
      <c r="AU34" s="33">
        <v>6592.11</v>
      </c>
      <c r="AV34" s="33">
        <v>1265</v>
      </c>
      <c r="AW34" s="33">
        <v>8161.31</v>
      </c>
      <c r="AX34" s="84">
        <f t="shared" si="3"/>
        <v>3017</v>
      </c>
      <c r="AY34" s="85">
        <f t="shared" si="3"/>
        <v>19462.420000000002</v>
      </c>
      <c r="AZ34" s="37">
        <v>245</v>
      </c>
      <c r="BA34" s="33">
        <v>1581.55</v>
      </c>
      <c r="BB34" s="33">
        <v>721</v>
      </c>
      <c r="BC34" s="33">
        <v>5747.32</v>
      </c>
      <c r="BD34" s="33">
        <v>812</v>
      </c>
      <c r="BE34" s="33">
        <v>4227.18</v>
      </c>
      <c r="BF34" s="33">
        <v>2601</v>
      </c>
      <c r="BG34" s="36">
        <v>13303.25</v>
      </c>
      <c r="BH34" s="92">
        <f t="shared" si="4"/>
        <v>7396</v>
      </c>
      <c r="BI34" s="93">
        <f t="shared" si="4"/>
        <v>44321.72</v>
      </c>
    </row>
    <row r="35" spans="1:61" x14ac:dyDescent="0.25">
      <c r="A35" s="34">
        <v>28</v>
      </c>
      <c r="B35" s="50" t="s">
        <v>66</v>
      </c>
      <c r="C35" s="37">
        <v>35376</v>
      </c>
      <c r="D35" s="33">
        <v>84151.86</v>
      </c>
      <c r="E35" s="33">
        <v>14215</v>
      </c>
      <c r="F35" s="33">
        <v>60443.94</v>
      </c>
      <c r="G35" s="33">
        <v>1715</v>
      </c>
      <c r="H35" s="33">
        <v>13491.78</v>
      </c>
      <c r="I35" s="33">
        <v>1955</v>
      </c>
      <c r="J35" s="33">
        <v>14634.84</v>
      </c>
      <c r="K35" s="75">
        <f t="shared" si="5"/>
        <v>53261</v>
      </c>
      <c r="L35" s="76">
        <f t="shared" si="5"/>
        <v>172722.41999999998</v>
      </c>
      <c r="M35" s="37">
        <v>5600</v>
      </c>
      <c r="N35" s="33">
        <v>52046.85</v>
      </c>
      <c r="O35" s="33">
        <v>7446</v>
      </c>
      <c r="P35" s="33">
        <v>41561.620000000003</v>
      </c>
      <c r="Q35" s="33">
        <v>1276</v>
      </c>
      <c r="R35" s="33">
        <v>33175.75</v>
      </c>
      <c r="S35" s="33">
        <v>594</v>
      </c>
      <c r="T35" s="33">
        <v>6884.46</v>
      </c>
      <c r="U35" s="33">
        <v>38916</v>
      </c>
      <c r="V35" s="33">
        <v>19275.75</v>
      </c>
      <c r="W35" s="67">
        <f t="shared" si="6"/>
        <v>53832</v>
      </c>
      <c r="X35" s="68">
        <f t="shared" si="6"/>
        <v>152944.43</v>
      </c>
      <c r="Y35" s="37">
        <v>276</v>
      </c>
      <c r="Z35" s="33">
        <v>6854.8</v>
      </c>
      <c r="AA35" s="33">
        <v>1304</v>
      </c>
      <c r="AB35" s="33">
        <v>4385.9399999999996</v>
      </c>
      <c r="AC35" s="33">
        <v>3035</v>
      </c>
      <c r="AD35" s="33">
        <v>78083.8</v>
      </c>
      <c r="AE35" s="33">
        <v>222</v>
      </c>
      <c r="AF35" s="33">
        <v>592.45000000000005</v>
      </c>
      <c r="AG35" s="33">
        <v>315</v>
      </c>
      <c r="AH35" s="33">
        <v>1005.93</v>
      </c>
      <c r="AI35" s="33">
        <v>4898</v>
      </c>
      <c r="AJ35" s="36">
        <v>12075.2</v>
      </c>
      <c r="AK35" s="59">
        <f t="shared" si="7"/>
        <v>117143</v>
      </c>
      <c r="AL35" s="60">
        <f t="shared" si="7"/>
        <v>428664.97</v>
      </c>
      <c r="AM35" s="37">
        <v>8906</v>
      </c>
      <c r="AN35" s="36">
        <v>35439.21</v>
      </c>
      <c r="AO35" s="29"/>
      <c r="AP35" s="37">
        <v>75</v>
      </c>
      <c r="AQ35" s="36">
        <v>2251.06</v>
      </c>
      <c r="AR35" s="37">
        <v>348</v>
      </c>
      <c r="AS35" s="33">
        <v>1648.68</v>
      </c>
      <c r="AT35" s="33">
        <v>136</v>
      </c>
      <c r="AU35" s="33">
        <v>4800.6499999999996</v>
      </c>
      <c r="AV35" s="33">
        <v>159</v>
      </c>
      <c r="AW35" s="33">
        <v>1162.3</v>
      </c>
      <c r="AX35" s="84">
        <f t="shared" si="3"/>
        <v>643</v>
      </c>
      <c r="AY35" s="85">
        <f t="shared" si="3"/>
        <v>7611.63</v>
      </c>
      <c r="AZ35" s="37">
        <v>1658</v>
      </c>
      <c r="BA35" s="33">
        <v>3360.09</v>
      </c>
      <c r="BB35" s="33">
        <v>315</v>
      </c>
      <c r="BC35" s="33">
        <v>5462.58</v>
      </c>
      <c r="BD35" s="33">
        <v>723</v>
      </c>
      <c r="BE35" s="33">
        <v>2755.46</v>
      </c>
      <c r="BF35" s="33">
        <v>1099</v>
      </c>
      <c r="BG35" s="36">
        <v>10542.99</v>
      </c>
      <c r="BH35" s="92">
        <f t="shared" si="4"/>
        <v>4513</v>
      </c>
      <c r="BI35" s="93">
        <f t="shared" si="4"/>
        <v>31983.809999999998</v>
      </c>
    </row>
    <row r="36" spans="1:61" x14ac:dyDescent="0.25">
      <c r="A36" s="34">
        <v>29</v>
      </c>
      <c r="B36" s="50" t="s">
        <v>67</v>
      </c>
      <c r="C36" s="37">
        <v>40</v>
      </c>
      <c r="D36" s="33">
        <v>35</v>
      </c>
      <c r="E36" s="33">
        <v>0</v>
      </c>
      <c r="F36" s="33">
        <v>0</v>
      </c>
      <c r="G36" s="33">
        <v>16</v>
      </c>
      <c r="H36" s="33">
        <v>22</v>
      </c>
      <c r="I36" s="33">
        <v>0</v>
      </c>
      <c r="J36" s="33">
        <v>0</v>
      </c>
      <c r="K36" s="75">
        <f t="shared" si="5"/>
        <v>56</v>
      </c>
      <c r="L36" s="76">
        <f t="shared" si="5"/>
        <v>57</v>
      </c>
      <c r="M36" s="37">
        <v>33</v>
      </c>
      <c r="N36" s="33">
        <v>763.26</v>
      </c>
      <c r="O36" s="33">
        <v>21</v>
      </c>
      <c r="P36" s="33">
        <v>1026.5999999999999</v>
      </c>
      <c r="Q36" s="33">
        <v>10</v>
      </c>
      <c r="R36" s="33">
        <v>1159.46</v>
      </c>
      <c r="S36" s="33">
        <v>10</v>
      </c>
      <c r="T36" s="33">
        <v>184.28</v>
      </c>
      <c r="U36" s="33">
        <v>426</v>
      </c>
      <c r="V36" s="33">
        <v>180</v>
      </c>
      <c r="W36" s="67">
        <f t="shared" si="6"/>
        <v>500</v>
      </c>
      <c r="X36" s="68">
        <f t="shared" si="6"/>
        <v>3313.6</v>
      </c>
      <c r="Y36" s="37">
        <v>0</v>
      </c>
      <c r="Z36" s="33">
        <v>0</v>
      </c>
      <c r="AA36" s="33">
        <v>13</v>
      </c>
      <c r="AB36" s="33">
        <v>35</v>
      </c>
      <c r="AC36" s="33">
        <v>73</v>
      </c>
      <c r="AD36" s="33">
        <v>414.32</v>
      </c>
      <c r="AE36" s="33">
        <v>0</v>
      </c>
      <c r="AF36" s="33">
        <v>0</v>
      </c>
      <c r="AG36" s="33">
        <v>10</v>
      </c>
      <c r="AH36" s="33">
        <v>10</v>
      </c>
      <c r="AI36" s="33">
        <v>65</v>
      </c>
      <c r="AJ36" s="36">
        <v>113.67</v>
      </c>
      <c r="AK36" s="59">
        <f t="shared" si="7"/>
        <v>717</v>
      </c>
      <c r="AL36" s="60">
        <f t="shared" si="7"/>
        <v>3943.59</v>
      </c>
      <c r="AM36" s="37">
        <v>94</v>
      </c>
      <c r="AN36" s="36">
        <v>283.89999999999998</v>
      </c>
      <c r="AO36" s="29"/>
      <c r="AP36" s="37">
        <v>0</v>
      </c>
      <c r="AQ36" s="36">
        <v>0</v>
      </c>
      <c r="AR36" s="37">
        <v>7</v>
      </c>
      <c r="AS36" s="33">
        <v>771</v>
      </c>
      <c r="AT36" s="33">
        <v>9</v>
      </c>
      <c r="AU36" s="33">
        <v>1029.1600000000001</v>
      </c>
      <c r="AV36" s="33">
        <v>10</v>
      </c>
      <c r="AW36" s="33">
        <v>1235.94</v>
      </c>
      <c r="AX36" s="84">
        <f t="shared" si="3"/>
        <v>26</v>
      </c>
      <c r="AY36" s="85">
        <f t="shared" si="3"/>
        <v>3036.1000000000004</v>
      </c>
      <c r="AZ36" s="37">
        <v>7</v>
      </c>
      <c r="BA36" s="33">
        <v>131.94</v>
      </c>
      <c r="BB36" s="33">
        <v>705</v>
      </c>
      <c r="BC36" s="33">
        <v>1321.66</v>
      </c>
      <c r="BD36" s="33">
        <v>34</v>
      </c>
      <c r="BE36" s="33">
        <v>161.11000000000001</v>
      </c>
      <c r="BF36" s="33">
        <v>3060</v>
      </c>
      <c r="BG36" s="36">
        <v>12946.25</v>
      </c>
      <c r="BH36" s="92">
        <f t="shared" si="4"/>
        <v>3832</v>
      </c>
      <c r="BI36" s="93">
        <f t="shared" si="4"/>
        <v>17597.060000000001</v>
      </c>
    </row>
    <row r="37" spans="1:61" x14ac:dyDescent="0.25">
      <c r="A37" s="34">
        <v>30</v>
      </c>
      <c r="B37" s="50" t="s">
        <v>68</v>
      </c>
      <c r="C37" s="37">
        <v>0</v>
      </c>
      <c r="D37" s="33">
        <v>0</v>
      </c>
      <c r="E37" s="33">
        <v>478</v>
      </c>
      <c r="F37" s="33">
        <v>1050.82</v>
      </c>
      <c r="G37" s="33">
        <v>0</v>
      </c>
      <c r="H37" s="33">
        <v>0</v>
      </c>
      <c r="I37" s="33">
        <v>20</v>
      </c>
      <c r="J37" s="33">
        <v>200</v>
      </c>
      <c r="K37" s="75">
        <f t="shared" si="5"/>
        <v>498</v>
      </c>
      <c r="L37" s="76">
        <f t="shared" si="5"/>
        <v>1250.82</v>
      </c>
      <c r="M37" s="37">
        <v>79</v>
      </c>
      <c r="N37" s="33">
        <v>2034.45</v>
      </c>
      <c r="O37" s="33">
        <v>74</v>
      </c>
      <c r="P37" s="33">
        <v>8435.4699999999993</v>
      </c>
      <c r="Q37" s="33">
        <v>35</v>
      </c>
      <c r="R37" s="33">
        <v>3096.9</v>
      </c>
      <c r="S37" s="33">
        <v>28</v>
      </c>
      <c r="T37" s="33">
        <v>258.14999999999998</v>
      </c>
      <c r="U37" s="33">
        <v>118</v>
      </c>
      <c r="V37" s="33">
        <v>33</v>
      </c>
      <c r="W37" s="67">
        <f t="shared" si="6"/>
        <v>334</v>
      </c>
      <c r="X37" s="68">
        <f t="shared" si="6"/>
        <v>13857.97</v>
      </c>
      <c r="Y37" s="37">
        <v>0</v>
      </c>
      <c r="Z37" s="33">
        <v>0</v>
      </c>
      <c r="AA37" s="33">
        <v>46</v>
      </c>
      <c r="AB37" s="33">
        <v>81</v>
      </c>
      <c r="AC37" s="33">
        <v>237</v>
      </c>
      <c r="AD37" s="33">
        <v>1686.08</v>
      </c>
      <c r="AE37" s="33">
        <v>0</v>
      </c>
      <c r="AF37" s="33">
        <v>0</v>
      </c>
      <c r="AG37" s="33">
        <v>0</v>
      </c>
      <c r="AH37" s="33">
        <v>10</v>
      </c>
      <c r="AI37" s="33">
        <v>81</v>
      </c>
      <c r="AJ37" s="36">
        <v>137.35</v>
      </c>
      <c r="AK37" s="59">
        <f t="shared" si="7"/>
        <v>1196</v>
      </c>
      <c r="AL37" s="60">
        <f t="shared" si="7"/>
        <v>17023.219999999998</v>
      </c>
      <c r="AM37" s="37">
        <v>4595</v>
      </c>
      <c r="AN37" s="36">
        <v>198.23</v>
      </c>
      <c r="AO37" s="29"/>
      <c r="AP37" s="37">
        <v>0</v>
      </c>
      <c r="AQ37" s="36">
        <v>0</v>
      </c>
      <c r="AR37" s="37">
        <v>12</v>
      </c>
      <c r="AS37" s="33">
        <v>44</v>
      </c>
      <c r="AT37" s="33">
        <v>17</v>
      </c>
      <c r="AU37" s="33">
        <v>62.05</v>
      </c>
      <c r="AV37" s="33">
        <v>21</v>
      </c>
      <c r="AW37" s="33">
        <v>77.14</v>
      </c>
      <c r="AX37" s="84">
        <f t="shared" si="3"/>
        <v>50</v>
      </c>
      <c r="AY37" s="85">
        <f t="shared" si="3"/>
        <v>183.19</v>
      </c>
      <c r="AZ37" s="37">
        <v>5</v>
      </c>
      <c r="BA37" s="33">
        <v>39.770000000000003</v>
      </c>
      <c r="BB37" s="33">
        <v>20</v>
      </c>
      <c r="BC37" s="33">
        <v>255.46</v>
      </c>
      <c r="BD37" s="33">
        <v>37</v>
      </c>
      <c r="BE37" s="33">
        <v>163.63999999999999</v>
      </c>
      <c r="BF37" s="33">
        <v>31</v>
      </c>
      <c r="BG37" s="36">
        <v>253.41</v>
      </c>
      <c r="BH37" s="92">
        <f t="shared" si="4"/>
        <v>143</v>
      </c>
      <c r="BI37" s="93">
        <f t="shared" si="4"/>
        <v>895.46999999999991</v>
      </c>
    </row>
    <row r="38" spans="1:61" x14ac:dyDescent="0.25">
      <c r="A38" s="34">
        <v>31</v>
      </c>
      <c r="B38" s="50" t="s">
        <v>69</v>
      </c>
      <c r="C38" s="37">
        <v>2043</v>
      </c>
      <c r="D38" s="33">
        <v>3878.18</v>
      </c>
      <c r="E38" s="33">
        <v>2203</v>
      </c>
      <c r="F38" s="33">
        <v>10058.4</v>
      </c>
      <c r="G38" s="33">
        <v>92</v>
      </c>
      <c r="H38" s="33">
        <v>484</v>
      </c>
      <c r="I38" s="33">
        <v>254</v>
      </c>
      <c r="J38" s="33">
        <v>504</v>
      </c>
      <c r="K38" s="75">
        <f t="shared" si="5"/>
        <v>4592</v>
      </c>
      <c r="L38" s="76">
        <f t="shared" si="5"/>
        <v>14924.58</v>
      </c>
      <c r="M38" s="37">
        <v>613</v>
      </c>
      <c r="N38" s="33">
        <v>5185.21</v>
      </c>
      <c r="O38" s="33">
        <v>4413</v>
      </c>
      <c r="P38" s="33">
        <v>8267.09</v>
      </c>
      <c r="Q38" s="33">
        <v>220</v>
      </c>
      <c r="R38" s="33">
        <v>3493.62</v>
      </c>
      <c r="S38" s="33">
        <v>34</v>
      </c>
      <c r="T38" s="33">
        <v>48.39</v>
      </c>
      <c r="U38" s="33">
        <v>1885</v>
      </c>
      <c r="V38" s="33">
        <v>1047.18</v>
      </c>
      <c r="W38" s="67">
        <f t="shared" si="6"/>
        <v>7165</v>
      </c>
      <c r="X38" s="68">
        <f t="shared" si="6"/>
        <v>18041.489999999998</v>
      </c>
      <c r="Y38" s="37">
        <v>12</v>
      </c>
      <c r="Z38" s="33">
        <v>280</v>
      </c>
      <c r="AA38" s="33">
        <v>60</v>
      </c>
      <c r="AB38" s="33">
        <v>386.99</v>
      </c>
      <c r="AC38" s="33">
        <v>224</v>
      </c>
      <c r="AD38" s="33">
        <v>2994.64</v>
      </c>
      <c r="AE38" s="33">
        <v>43</v>
      </c>
      <c r="AF38" s="33">
        <v>78.319999999999993</v>
      </c>
      <c r="AG38" s="33">
        <v>31</v>
      </c>
      <c r="AH38" s="33">
        <v>38.26</v>
      </c>
      <c r="AI38" s="33">
        <v>590</v>
      </c>
      <c r="AJ38" s="36">
        <v>1187.45</v>
      </c>
      <c r="AK38" s="59">
        <f t="shared" si="7"/>
        <v>12717</v>
      </c>
      <c r="AL38" s="60">
        <f t="shared" si="7"/>
        <v>37931.729999999996</v>
      </c>
      <c r="AM38" s="37">
        <v>23185</v>
      </c>
      <c r="AN38" s="36">
        <v>3903.19</v>
      </c>
      <c r="AO38" s="29"/>
      <c r="AP38" s="37">
        <v>11</v>
      </c>
      <c r="AQ38" s="36">
        <v>29.11</v>
      </c>
      <c r="AR38" s="37">
        <v>45</v>
      </c>
      <c r="AS38" s="33">
        <v>189.52</v>
      </c>
      <c r="AT38" s="33">
        <v>11</v>
      </c>
      <c r="AU38" s="33">
        <v>129.47999999999999</v>
      </c>
      <c r="AV38" s="33">
        <v>201</v>
      </c>
      <c r="AW38" s="33">
        <v>964.22</v>
      </c>
      <c r="AX38" s="84">
        <f t="shared" si="3"/>
        <v>257</v>
      </c>
      <c r="AY38" s="85">
        <f t="shared" si="3"/>
        <v>1283.22</v>
      </c>
      <c r="AZ38" s="37">
        <v>244</v>
      </c>
      <c r="BA38" s="33">
        <v>679.92</v>
      </c>
      <c r="BB38" s="33">
        <v>235</v>
      </c>
      <c r="BC38" s="33">
        <v>1031.93</v>
      </c>
      <c r="BD38" s="33">
        <v>224</v>
      </c>
      <c r="BE38" s="33">
        <v>951.54</v>
      </c>
      <c r="BF38" s="33">
        <v>835</v>
      </c>
      <c r="BG38" s="36">
        <v>2000.86</v>
      </c>
      <c r="BH38" s="92">
        <f t="shared" si="4"/>
        <v>1806</v>
      </c>
      <c r="BI38" s="93">
        <f t="shared" si="4"/>
        <v>5976.58</v>
      </c>
    </row>
    <row r="39" spans="1:61" x14ac:dyDescent="0.25">
      <c r="A39" s="34">
        <v>32</v>
      </c>
      <c r="B39" s="50" t="s">
        <v>70</v>
      </c>
      <c r="C39" s="37">
        <v>253</v>
      </c>
      <c r="D39" s="33">
        <v>674.49</v>
      </c>
      <c r="E39" s="33">
        <v>485</v>
      </c>
      <c r="F39" s="33">
        <v>1107.56</v>
      </c>
      <c r="G39" s="33">
        <v>0</v>
      </c>
      <c r="H39" s="33">
        <v>0</v>
      </c>
      <c r="I39" s="33">
        <v>0</v>
      </c>
      <c r="J39" s="33">
        <v>0</v>
      </c>
      <c r="K39" s="75">
        <f t="shared" si="5"/>
        <v>738</v>
      </c>
      <c r="L39" s="76">
        <f t="shared" si="5"/>
        <v>1782.05</v>
      </c>
      <c r="M39" s="37">
        <v>95</v>
      </c>
      <c r="N39" s="33">
        <v>586.9</v>
      </c>
      <c r="O39" s="33">
        <v>49</v>
      </c>
      <c r="P39" s="33">
        <v>758.39</v>
      </c>
      <c r="Q39" s="33">
        <v>71</v>
      </c>
      <c r="R39" s="33">
        <v>1114.69</v>
      </c>
      <c r="S39" s="33">
        <v>0</v>
      </c>
      <c r="T39" s="33">
        <v>0</v>
      </c>
      <c r="U39" s="33">
        <v>167</v>
      </c>
      <c r="V39" s="33">
        <v>29</v>
      </c>
      <c r="W39" s="67">
        <f t="shared" si="6"/>
        <v>382</v>
      </c>
      <c r="X39" s="68">
        <f t="shared" si="6"/>
        <v>2488.98</v>
      </c>
      <c r="Y39" s="37">
        <v>0</v>
      </c>
      <c r="Z39" s="33">
        <v>0</v>
      </c>
      <c r="AA39" s="33">
        <v>2</v>
      </c>
      <c r="AB39" s="33">
        <v>12</v>
      </c>
      <c r="AC39" s="33">
        <v>208</v>
      </c>
      <c r="AD39" s="33">
        <v>841</v>
      </c>
      <c r="AE39" s="33">
        <v>0</v>
      </c>
      <c r="AF39" s="33">
        <v>0</v>
      </c>
      <c r="AG39" s="33">
        <v>4</v>
      </c>
      <c r="AH39" s="33">
        <v>10</v>
      </c>
      <c r="AI39" s="33">
        <v>112</v>
      </c>
      <c r="AJ39" s="36">
        <v>150.35</v>
      </c>
      <c r="AK39" s="59">
        <f t="shared" si="7"/>
        <v>1446</v>
      </c>
      <c r="AL39" s="60">
        <f t="shared" si="7"/>
        <v>5284.38</v>
      </c>
      <c r="AM39" s="37">
        <v>2702</v>
      </c>
      <c r="AN39" s="36">
        <v>166.19</v>
      </c>
      <c r="AO39" s="29"/>
      <c r="AP39" s="37">
        <v>0</v>
      </c>
      <c r="AQ39" s="36">
        <v>0</v>
      </c>
      <c r="AR39" s="37">
        <v>19</v>
      </c>
      <c r="AS39" s="33">
        <v>899</v>
      </c>
      <c r="AT39" s="33">
        <v>26</v>
      </c>
      <c r="AU39" s="33">
        <v>1138.8599999999999</v>
      </c>
      <c r="AV39" s="33">
        <v>32</v>
      </c>
      <c r="AW39" s="33">
        <v>1372.1</v>
      </c>
      <c r="AX39" s="84">
        <f t="shared" si="3"/>
        <v>77</v>
      </c>
      <c r="AY39" s="85">
        <f t="shared" si="3"/>
        <v>3409.96</v>
      </c>
      <c r="AZ39" s="37">
        <v>9</v>
      </c>
      <c r="BA39" s="33">
        <v>103.06</v>
      </c>
      <c r="BB39" s="33">
        <v>16</v>
      </c>
      <c r="BC39" s="33">
        <v>179.35</v>
      </c>
      <c r="BD39" s="33">
        <v>10</v>
      </c>
      <c r="BE39" s="33">
        <v>52.9</v>
      </c>
      <c r="BF39" s="33">
        <v>2676</v>
      </c>
      <c r="BG39" s="36">
        <v>1965.95</v>
      </c>
      <c r="BH39" s="92">
        <f t="shared" si="4"/>
        <v>2788</v>
      </c>
      <c r="BI39" s="93">
        <f t="shared" si="4"/>
        <v>5711.22</v>
      </c>
    </row>
    <row r="40" spans="1:61" x14ac:dyDescent="0.25">
      <c r="A40" s="34">
        <v>33</v>
      </c>
      <c r="B40" s="50" t="s">
        <v>71</v>
      </c>
      <c r="C40" s="37">
        <v>5462</v>
      </c>
      <c r="D40" s="33">
        <v>10184.209999999999</v>
      </c>
      <c r="E40" s="33">
        <v>2099</v>
      </c>
      <c r="F40" s="33">
        <v>3506.16</v>
      </c>
      <c r="G40" s="33">
        <v>336</v>
      </c>
      <c r="H40" s="33">
        <v>653</v>
      </c>
      <c r="I40" s="33">
        <v>570</v>
      </c>
      <c r="J40" s="33">
        <v>1166</v>
      </c>
      <c r="K40" s="75">
        <f t="shared" si="5"/>
        <v>8467</v>
      </c>
      <c r="L40" s="76">
        <f t="shared" si="5"/>
        <v>15509.369999999999</v>
      </c>
      <c r="M40" s="37">
        <v>725</v>
      </c>
      <c r="N40" s="33">
        <v>3587.59</v>
      </c>
      <c r="O40" s="33">
        <v>6838</v>
      </c>
      <c r="P40" s="33">
        <v>10954.93</v>
      </c>
      <c r="Q40" s="33">
        <v>243</v>
      </c>
      <c r="R40" s="33">
        <v>5128.8</v>
      </c>
      <c r="S40" s="33">
        <v>55</v>
      </c>
      <c r="T40" s="33">
        <v>80.760000000000005</v>
      </c>
      <c r="U40" s="33">
        <v>2538</v>
      </c>
      <c r="V40" s="33">
        <v>2003.32</v>
      </c>
      <c r="W40" s="67">
        <f t="shared" si="6"/>
        <v>10399</v>
      </c>
      <c r="X40" s="68">
        <f t="shared" si="6"/>
        <v>21755.399999999998</v>
      </c>
      <c r="Y40" s="37">
        <v>48</v>
      </c>
      <c r="Z40" s="33">
        <v>220</v>
      </c>
      <c r="AA40" s="33">
        <v>250</v>
      </c>
      <c r="AB40" s="33">
        <v>691.94</v>
      </c>
      <c r="AC40" s="33">
        <v>908</v>
      </c>
      <c r="AD40" s="33">
        <v>8698.23</v>
      </c>
      <c r="AE40" s="33">
        <v>30</v>
      </c>
      <c r="AF40" s="33">
        <v>56.65</v>
      </c>
      <c r="AG40" s="33">
        <v>22</v>
      </c>
      <c r="AH40" s="33">
        <v>58.52</v>
      </c>
      <c r="AI40" s="33">
        <v>678</v>
      </c>
      <c r="AJ40" s="36">
        <v>1241.53</v>
      </c>
      <c r="AK40" s="59">
        <f t="shared" si="7"/>
        <v>20802</v>
      </c>
      <c r="AL40" s="60">
        <f t="shared" si="7"/>
        <v>48231.64</v>
      </c>
      <c r="AM40" s="37">
        <v>121322</v>
      </c>
      <c r="AN40" s="36">
        <v>3881</v>
      </c>
      <c r="AO40" s="29"/>
      <c r="AP40" s="37">
        <v>11</v>
      </c>
      <c r="AQ40" s="36">
        <v>484.34</v>
      </c>
      <c r="AR40" s="37">
        <v>81</v>
      </c>
      <c r="AS40" s="33">
        <v>384.3</v>
      </c>
      <c r="AT40" s="33">
        <v>60</v>
      </c>
      <c r="AU40" s="33">
        <v>501.99</v>
      </c>
      <c r="AV40" s="33">
        <v>72</v>
      </c>
      <c r="AW40" s="33">
        <v>494.54</v>
      </c>
      <c r="AX40" s="84">
        <f t="shared" si="3"/>
        <v>213</v>
      </c>
      <c r="AY40" s="85">
        <f t="shared" si="3"/>
        <v>1380.83</v>
      </c>
      <c r="AZ40" s="37">
        <v>263</v>
      </c>
      <c r="BA40" s="33">
        <v>874.72</v>
      </c>
      <c r="BB40" s="33">
        <v>54</v>
      </c>
      <c r="BC40" s="33">
        <v>606.16</v>
      </c>
      <c r="BD40" s="33">
        <v>126</v>
      </c>
      <c r="BE40" s="33">
        <v>472.04</v>
      </c>
      <c r="BF40" s="33">
        <v>412</v>
      </c>
      <c r="BG40" s="36">
        <v>903.1</v>
      </c>
      <c r="BH40" s="92">
        <f t="shared" si="4"/>
        <v>1079</v>
      </c>
      <c r="BI40" s="93">
        <f t="shared" si="4"/>
        <v>4721.1899999999996</v>
      </c>
    </row>
    <row r="41" spans="1:61" x14ac:dyDescent="0.25">
      <c r="A41" s="34">
        <v>34</v>
      </c>
      <c r="B41" s="50" t="s">
        <v>72</v>
      </c>
      <c r="C41" s="37">
        <v>47909</v>
      </c>
      <c r="D41" s="33">
        <v>106000.35</v>
      </c>
      <c r="E41" s="33">
        <v>30238</v>
      </c>
      <c r="F41" s="33">
        <v>83043.19</v>
      </c>
      <c r="G41" s="33">
        <v>8402</v>
      </c>
      <c r="H41" s="33">
        <v>30761.22</v>
      </c>
      <c r="I41" s="33">
        <v>6778</v>
      </c>
      <c r="J41" s="33">
        <v>23623.18</v>
      </c>
      <c r="K41" s="75">
        <f t="shared" si="5"/>
        <v>93327</v>
      </c>
      <c r="L41" s="76">
        <f t="shared" si="5"/>
        <v>243427.94</v>
      </c>
      <c r="M41" s="37">
        <v>14482</v>
      </c>
      <c r="N41" s="33">
        <v>61713.440000000002</v>
      </c>
      <c r="O41" s="33">
        <v>8479</v>
      </c>
      <c r="P41" s="33">
        <v>96073.65</v>
      </c>
      <c r="Q41" s="33">
        <v>1886</v>
      </c>
      <c r="R41" s="33">
        <v>78628.039999999994</v>
      </c>
      <c r="S41" s="33">
        <v>1188</v>
      </c>
      <c r="T41" s="33">
        <v>8521.68</v>
      </c>
      <c r="U41" s="33">
        <v>73469</v>
      </c>
      <c r="V41" s="33">
        <v>35536.730000000003</v>
      </c>
      <c r="W41" s="67">
        <f t="shared" si="6"/>
        <v>99504</v>
      </c>
      <c r="X41" s="68">
        <f t="shared" si="6"/>
        <v>280473.53999999998</v>
      </c>
      <c r="Y41" s="37">
        <v>377</v>
      </c>
      <c r="Z41" s="33">
        <v>9853.1200000000008</v>
      </c>
      <c r="AA41" s="33">
        <v>1632</v>
      </c>
      <c r="AB41" s="33">
        <v>4828.2299999999996</v>
      </c>
      <c r="AC41" s="33">
        <v>3902</v>
      </c>
      <c r="AD41" s="33">
        <v>33014.089999999997</v>
      </c>
      <c r="AE41" s="33">
        <v>293</v>
      </c>
      <c r="AF41" s="33">
        <v>877.26</v>
      </c>
      <c r="AG41" s="33">
        <v>563</v>
      </c>
      <c r="AH41" s="33">
        <v>1051.3499999999999</v>
      </c>
      <c r="AI41" s="33">
        <v>19982</v>
      </c>
      <c r="AJ41" s="36">
        <v>20773.45</v>
      </c>
      <c r="AK41" s="59">
        <f t="shared" si="7"/>
        <v>219580</v>
      </c>
      <c r="AL41" s="60">
        <f t="shared" si="7"/>
        <v>594298.97999999986</v>
      </c>
      <c r="AM41" s="37">
        <v>304165</v>
      </c>
      <c r="AN41" s="36">
        <v>66933.960000000006</v>
      </c>
      <c r="AO41" s="29"/>
      <c r="AP41" s="37">
        <v>48</v>
      </c>
      <c r="AQ41" s="36">
        <v>2610.92</v>
      </c>
      <c r="AR41" s="37">
        <v>281</v>
      </c>
      <c r="AS41" s="33">
        <v>5921.03</v>
      </c>
      <c r="AT41" s="33">
        <v>170</v>
      </c>
      <c r="AU41" s="33">
        <v>8854.1</v>
      </c>
      <c r="AV41" s="33">
        <v>2358</v>
      </c>
      <c r="AW41" s="33">
        <v>6615.39</v>
      </c>
      <c r="AX41" s="84">
        <f t="shared" si="3"/>
        <v>2809</v>
      </c>
      <c r="AY41" s="85">
        <f t="shared" si="3"/>
        <v>21390.52</v>
      </c>
      <c r="AZ41" s="37">
        <v>1112</v>
      </c>
      <c r="BA41" s="33">
        <v>5988.65</v>
      </c>
      <c r="BB41" s="33">
        <v>2715</v>
      </c>
      <c r="BC41" s="33">
        <v>12908.95</v>
      </c>
      <c r="BD41" s="33">
        <v>3713</v>
      </c>
      <c r="BE41" s="33">
        <v>7503.77</v>
      </c>
      <c r="BF41" s="33">
        <v>10170</v>
      </c>
      <c r="BG41" s="36">
        <v>29255.74</v>
      </c>
      <c r="BH41" s="92">
        <f t="shared" si="4"/>
        <v>20567</v>
      </c>
      <c r="BI41" s="93">
        <f t="shared" si="4"/>
        <v>79658.550000000017</v>
      </c>
    </row>
    <row r="42" spans="1:61" x14ac:dyDescent="0.25">
      <c r="A42" s="34">
        <v>35</v>
      </c>
      <c r="B42" s="50" t="s">
        <v>73</v>
      </c>
      <c r="C42" s="37">
        <v>30679</v>
      </c>
      <c r="D42" s="33">
        <v>84710.71</v>
      </c>
      <c r="E42" s="33">
        <v>21023</v>
      </c>
      <c r="F42" s="33">
        <v>55827.94</v>
      </c>
      <c r="G42" s="33">
        <v>4682</v>
      </c>
      <c r="H42" s="33">
        <v>13480.62</v>
      </c>
      <c r="I42" s="33">
        <v>5100</v>
      </c>
      <c r="J42" s="33">
        <v>12554.94</v>
      </c>
      <c r="K42" s="75">
        <f t="shared" si="5"/>
        <v>61484</v>
      </c>
      <c r="L42" s="76">
        <f t="shared" si="5"/>
        <v>166574.21000000002</v>
      </c>
      <c r="M42" s="37">
        <v>10266</v>
      </c>
      <c r="N42" s="33">
        <v>65469.41</v>
      </c>
      <c r="O42" s="33">
        <v>11138</v>
      </c>
      <c r="P42" s="33">
        <v>61453.89</v>
      </c>
      <c r="Q42" s="33">
        <v>2258</v>
      </c>
      <c r="R42" s="33">
        <v>71752.91</v>
      </c>
      <c r="S42" s="33">
        <v>805</v>
      </c>
      <c r="T42" s="33">
        <v>7088</v>
      </c>
      <c r="U42" s="33">
        <v>62504</v>
      </c>
      <c r="V42" s="33">
        <v>32952.03</v>
      </c>
      <c r="W42" s="67">
        <f t="shared" si="6"/>
        <v>86971</v>
      </c>
      <c r="X42" s="68">
        <f t="shared" si="6"/>
        <v>238716.24000000002</v>
      </c>
      <c r="Y42" s="37">
        <v>277</v>
      </c>
      <c r="Z42" s="33">
        <v>8848.48</v>
      </c>
      <c r="AA42" s="33">
        <v>1282</v>
      </c>
      <c r="AB42" s="33">
        <v>10176.200000000001</v>
      </c>
      <c r="AC42" s="33">
        <v>5529</v>
      </c>
      <c r="AD42" s="33">
        <v>71815.070000000007</v>
      </c>
      <c r="AE42" s="33">
        <v>190</v>
      </c>
      <c r="AF42" s="33">
        <v>485.3</v>
      </c>
      <c r="AG42" s="33">
        <v>317</v>
      </c>
      <c r="AH42" s="33">
        <v>963.84</v>
      </c>
      <c r="AI42" s="33">
        <v>6588</v>
      </c>
      <c r="AJ42" s="36">
        <v>16245.66</v>
      </c>
      <c r="AK42" s="59">
        <f t="shared" si="7"/>
        <v>162638</v>
      </c>
      <c r="AL42" s="60">
        <f t="shared" si="7"/>
        <v>513825.00000000006</v>
      </c>
      <c r="AM42" s="37">
        <v>42660</v>
      </c>
      <c r="AN42" s="36">
        <v>63770.01</v>
      </c>
      <c r="AO42" s="29"/>
      <c r="AP42" s="37">
        <v>47</v>
      </c>
      <c r="AQ42" s="36">
        <v>241.44</v>
      </c>
      <c r="AR42" s="37">
        <v>413</v>
      </c>
      <c r="AS42" s="33">
        <v>8628.09</v>
      </c>
      <c r="AT42" s="33">
        <v>357</v>
      </c>
      <c r="AU42" s="33">
        <v>10031.59</v>
      </c>
      <c r="AV42" s="33">
        <v>437</v>
      </c>
      <c r="AW42" s="33">
        <v>13903.2</v>
      </c>
      <c r="AX42" s="84">
        <f t="shared" si="3"/>
        <v>1207</v>
      </c>
      <c r="AY42" s="85">
        <f t="shared" si="3"/>
        <v>32562.880000000001</v>
      </c>
      <c r="AZ42" s="37">
        <v>1115</v>
      </c>
      <c r="BA42" s="33">
        <v>4954.25</v>
      </c>
      <c r="BB42" s="33">
        <v>380</v>
      </c>
      <c r="BC42" s="33">
        <v>8723.6200000000008</v>
      </c>
      <c r="BD42" s="33">
        <v>1111</v>
      </c>
      <c r="BE42" s="33">
        <v>6540.02</v>
      </c>
      <c r="BF42" s="33">
        <v>44222</v>
      </c>
      <c r="BG42" s="36">
        <v>75281.149999999994</v>
      </c>
      <c r="BH42" s="92">
        <f t="shared" si="4"/>
        <v>48082</v>
      </c>
      <c r="BI42" s="93">
        <f t="shared" si="4"/>
        <v>128303.36</v>
      </c>
    </row>
    <row r="43" spans="1:61" x14ac:dyDescent="0.25">
      <c r="A43" s="34">
        <v>36</v>
      </c>
      <c r="B43" s="50" t="s">
        <v>74</v>
      </c>
      <c r="C43" s="37">
        <v>4146</v>
      </c>
      <c r="D43" s="33">
        <v>16628.740000000002</v>
      </c>
      <c r="E43" s="33">
        <v>1515</v>
      </c>
      <c r="F43" s="33">
        <v>3825.8</v>
      </c>
      <c r="G43" s="33">
        <v>567</v>
      </c>
      <c r="H43" s="33">
        <v>1669.92</v>
      </c>
      <c r="I43" s="33">
        <v>598</v>
      </c>
      <c r="J43" s="33">
        <v>1810.38</v>
      </c>
      <c r="K43" s="75">
        <f t="shared" si="5"/>
        <v>6826</v>
      </c>
      <c r="L43" s="76">
        <f t="shared" si="5"/>
        <v>23934.84</v>
      </c>
      <c r="M43" s="37">
        <v>1065</v>
      </c>
      <c r="N43" s="33">
        <v>12299.11</v>
      </c>
      <c r="O43" s="33">
        <v>607</v>
      </c>
      <c r="P43" s="33">
        <v>9028.4599999999991</v>
      </c>
      <c r="Q43" s="33">
        <v>263</v>
      </c>
      <c r="R43" s="33">
        <v>8498.26</v>
      </c>
      <c r="S43" s="33">
        <v>170</v>
      </c>
      <c r="T43" s="33">
        <v>744.48</v>
      </c>
      <c r="U43" s="33">
        <v>2903</v>
      </c>
      <c r="V43" s="33">
        <v>40477.230000000003</v>
      </c>
      <c r="W43" s="67">
        <f t="shared" si="6"/>
        <v>5008</v>
      </c>
      <c r="X43" s="68">
        <f t="shared" si="6"/>
        <v>71047.540000000008</v>
      </c>
      <c r="Y43" s="37">
        <v>11</v>
      </c>
      <c r="Z43" s="33">
        <v>359.36</v>
      </c>
      <c r="AA43" s="33">
        <v>344</v>
      </c>
      <c r="AB43" s="33">
        <v>651.79</v>
      </c>
      <c r="AC43" s="33">
        <v>1019</v>
      </c>
      <c r="AD43" s="33">
        <v>4808.01</v>
      </c>
      <c r="AE43" s="33">
        <v>80</v>
      </c>
      <c r="AF43" s="33">
        <v>183.39</v>
      </c>
      <c r="AG43" s="33">
        <v>77</v>
      </c>
      <c r="AH43" s="33">
        <v>244.3</v>
      </c>
      <c r="AI43" s="33">
        <v>1052</v>
      </c>
      <c r="AJ43" s="36">
        <v>2290.67</v>
      </c>
      <c r="AK43" s="59">
        <f t="shared" si="7"/>
        <v>14417</v>
      </c>
      <c r="AL43" s="60">
        <f t="shared" si="7"/>
        <v>103519.9</v>
      </c>
      <c r="AM43" s="37">
        <v>12827</v>
      </c>
      <c r="AN43" s="36">
        <v>5368.08</v>
      </c>
      <c r="AO43" s="29"/>
      <c r="AP43" s="37">
        <v>30</v>
      </c>
      <c r="AQ43" s="36">
        <v>327.47000000000003</v>
      </c>
      <c r="AR43" s="37">
        <v>110</v>
      </c>
      <c r="AS43" s="33">
        <v>1732.21</v>
      </c>
      <c r="AT43" s="33">
        <v>11</v>
      </c>
      <c r="AU43" s="33">
        <v>1634.73</v>
      </c>
      <c r="AV43" s="33">
        <v>10</v>
      </c>
      <c r="AW43" s="33">
        <v>2458.84</v>
      </c>
      <c r="AX43" s="84">
        <f t="shared" si="3"/>
        <v>131</v>
      </c>
      <c r="AY43" s="85">
        <f t="shared" si="3"/>
        <v>5825.7800000000007</v>
      </c>
      <c r="AZ43" s="37">
        <v>665</v>
      </c>
      <c r="BA43" s="33">
        <v>2731.23</v>
      </c>
      <c r="BB43" s="33">
        <v>46</v>
      </c>
      <c r="BC43" s="33">
        <v>470.76</v>
      </c>
      <c r="BD43" s="33">
        <v>298</v>
      </c>
      <c r="BE43" s="33">
        <v>1029.78</v>
      </c>
      <c r="BF43" s="33">
        <v>7699</v>
      </c>
      <c r="BG43" s="36">
        <v>14006.15</v>
      </c>
      <c r="BH43" s="92">
        <f t="shared" si="4"/>
        <v>8869</v>
      </c>
      <c r="BI43" s="93">
        <f t="shared" si="4"/>
        <v>24391.170000000002</v>
      </c>
    </row>
    <row r="44" spans="1:61" x14ac:dyDescent="0.25">
      <c r="A44" s="34">
        <v>37</v>
      </c>
      <c r="B44" s="50" t="s">
        <v>75</v>
      </c>
      <c r="C44" s="37">
        <v>0</v>
      </c>
      <c r="D44" s="33">
        <v>0</v>
      </c>
      <c r="E44" s="33">
        <v>11</v>
      </c>
      <c r="F44" s="33">
        <v>46</v>
      </c>
      <c r="G44" s="33">
        <v>0</v>
      </c>
      <c r="H44" s="33">
        <v>0</v>
      </c>
      <c r="I44" s="33">
        <v>0</v>
      </c>
      <c r="J44" s="33">
        <v>0</v>
      </c>
      <c r="K44" s="75">
        <f t="shared" si="5"/>
        <v>11</v>
      </c>
      <c r="L44" s="76">
        <f t="shared" si="5"/>
        <v>46</v>
      </c>
      <c r="M44" s="37">
        <v>41</v>
      </c>
      <c r="N44" s="33">
        <v>408.53</v>
      </c>
      <c r="O44" s="33">
        <v>12</v>
      </c>
      <c r="P44" s="33">
        <v>616.67999999999995</v>
      </c>
      <c r="Q44" s="33">
        <v>14</v>
      </c>
      <c r="R44" s="33">
        <v>560.29</v>
      </c>
      <c r="S44" s="33">
        <v>0</v>
      </c>
      <c r="T44" s="33">
        <v>0</v>
      </c>
      <c r="U44" s="33">
        <v>184</v>
      </c>
      <c r="V44" s="33">
        <v>77</v>
      </c>
      <c r="W44" s="67">
        <f t="shared" si="6"/>
        <v>251</v>
      </c>
      <c r="X44" s="68">
        <f t="shared" si="6"/>
        <v>1662.5</v>
      </c>
      <c r="Y44" s="37">
        <v>0</v>
      </c>
      <c r="Z44" s="33">
        <v>0</v>
      </c>
      <c r="AA44" s="33">
        <v>9</v>
      </c>
      <c r="AB44" s="33">
        <v>87</v>
      </c>
      <c r="AC44" s="33">
        <v>117</v>
      </c>
      <c r="AD44" s="33">
        <v>407</v>
      </c>
      <c r="AE44" s="33">
        <v>0</v>
      </c>
      <c r="AF44" s="33">
        <v>0</v>
      </c>
      <c r="AG44" s="33">
        <v>0</v>
      </c>
      <c r="AH44" s="33">
        <v>0</v>
      </c>
      <c r="AI44" s="33">
        <v>25</v>
      </c>
      <c r="AJ44" s="36">
        <v>125.67</v>
      </c>
      <c r="AK44" s="59">
        <f t="shared" si="7"/>
        <v>413</v>
      </c>
      <c r="AL44" s="60">
        <f t="shared" si="7"/>
        <v>2328.17</v>
      </c>
      <c r="AM44" s="37">
        <v>654</v>
      </c>
      <c r="AN44" s="36">
        <v>274.12</v>
      </c>
      <c r="AO44" s="29"/>
      <c r="AP44" s="37">
        <v>0</v>
      </c>
      <c r="AQ44" s="36">
        <v>0</v>
      </c>
      <c r="AR44" s="37">
        <v>7</v>
      </c>
      <c r="AS44" s="33">
        <v>875</v>
      </c>
      <c r="AT44" s="33">
        <v>10</v>
      </c>
      <c r="AU44" s="33">
        <v>1035.6400000000001</v>
      </c>
      <c r="AV44" s="33">
        <v>12</v>
      </c>
      <c r="AW44" s="33">
        <v>1244.5899999999999</v>
      </c>
      <c r="AX44" s="84">
        <f t="shared" si="3"/>
        <v>29</v>
      </c>
      <c r="AY44" s="85">
        <f t="shared" si="3"/>
        <v>3155.23</v>
      </c>
      <c r="AZ44" s="37">
        <v>5</v>
      </c>
      <c r="BA44" s="33">
        <v>78.489999999999995</v>
      </c>
      <c r="BB44" s="33">
        <v>9</v>
      </c>
      <c r="BC44" s="33">
        <v>270.37</v>
      </c>
      <c r="BD44" s="33">
        <v>33</v>
      </c>
      <c r="BE44" s="33">
        <v>95.58</v>
      </c>
      <c r="BF44" s="33">
        <v>2465</v>
      </c>
      <c r="BG44" s="36">
        <v>2543.06</v>
      </c>
      <c r="BH44" s="92">
        <f t="shared" si="4"/>
        <v>2541</v>
      </c>
      <c r="BI44" s="93">
        <f t="shared" si="4"/>
        <v>6142.73</v>
      </c>
    </row>
    <row r="45" spans="1:61" x14ac:dyDescent="0.25">
      <c r="A45" s="34">
        <v>38</v>
      </c>
      <c r="B45" s="50" t="s">
        <v>76</v>
      </c>
      <c r="C45" s="37">
        <v>10</v>
      </c>
      <c r="D45" s="33">
        <v>22</v>
      </c>
      <c r="E45" s="33">
        <v>1</v>
      </c>
      <c r="F45" s="33">
        <v>1</v>
      </c>
      <c r="G45" s="33">
        <v>0</v>
      </c>
      <c r="H45" s="33">
        <v>0</v>
      </c>
      <c r="I45" s="33">
        <v>0</v>
      </c>
      <c r="J45" s="33">
        <v>0</v>
      </c>
      <c r="K45" s="75">
        <f t="shared" si="5"/>
        <v>11</v>
      </c>
      <c r="L45" s="76">
        <f t="shared" si="5"/>
        <v>23</v>
      </c>
      <c r="M45" s="37">
        <v>57</v>
      </c>
      <c r="N45" s="33">
        <v>830.26</v>
      </c>
      <c r="O45" s="33">
        <v>4149</v>
      </c>
      <c r="P45" s="33">
        <v>6456.38</v>
      </c>
      <c r="Q45" s="33">
        <v>26</v>
      </c>
      <c r="R45" s="33">
        <v>506.54</v>
      </c>
      <c r="S45" s="33">
        <v>14</v>
      </c>
      <c r="T45" s="33">
        <v>224</v>
      </c>
      <c r="U45" s="33">
        <v>153</v>
      </c>
      <c r="V45" s="33">
        <v>4001</v>
      </c>
      <c r="W45" s="67">
        <f t="shared" si="6"/>
        <v>4399</v>
      </c>
      <c r="X45" s="68">
        <f t="shared" si="6"/>
        <v>12018.18</v>
      </c>
      <c r="Y45" s="37">
        <v>0</v>
      </c>
      <c r="Z45" s="33">
        <v>0</v>
      </c>
      <c r="AA45" s="33">
        <v>55</v>
      </c>
      <c r="AB45" s="33">
        <v>100.5</v>
      </c>
      <c r="AC45" s="33">
        <v>370</v>
      </c>
      <c r="AD45" s="33">
        <v>1872</v>
      </c>
      <c r="AE45" s="33">
        <v>1</v>
      </c>
      <c r="AF45" s="33">
        <v>0</v>
      </c>
      <c r="AG45" s="33">
        <v>3</v>
      </c>
      <c r="AH45" s="33">
        <v>5</v>
      </c>
      <c r="AI45" s="33">
        <v>50</v>
      </c>
      <c r="AJ45" s="36">
        <v>331.39</v>
      </c>
      <c r="AK45" s="59">
        <f t="shared" si="7"/>
        <v>4889</v>
      </c>
      <c r="AL45" s="60">
        <f t="shared" si="7"/>
        <v>14350.07</v>
      </c>
      <c r="AM45" s="37">
        <v>209</v>
      </c>
      <c r="AN45" s="36">
        <v>334.23</v>
      </c>
      <c r="AO45" s="29"/>
      <c r="AP45" s="37">
        <v>0</v>
      </c>
      <c r="AQ45" s="36">
        <v>0</v>
      </c>
      <c r="AR45" s="37">
        <v>11</v>
      </c>
      <c r="AS45" s="33">
        <v>351</v>
      </c>
      <c r="AT45" s="33">
        <v>15</v>
      </c>
      <c r="AU45" s="33">
        <v>491.21</v>
      </c>
      <c r="AV45" s="33">
        <v>19</v>
      </c>
      <c r="AW45" s="33">
        <v>608.03</v>
      </c>
      <c r="AX45" s="84">
        <f t="shared" si="3"/>
        <v>45</v>
      </c>
      <c r="AY45" s="85">
        <f t="shared" si="3"/>
        <v>1450.24</v>
      </c>
      <c r="AZ45" s="37">
        <v>5</v>
      </c>
      <c r="BA45" s="33">
        <v>141.94999999999999</v>
      </c>
      <c r="BB45" s="33">
        <v>23</v>
      </c>
      <c r="BC45" s="33">
        <v>670.69</v>
      </c>
      <c r="BD45" s="33">
        <v>44</v>
      </c>
      <c r="BE45" s="33">
        <v>364.13</v>
      </c>
      <c r="BF45" s="33">
        <v>112</v>
      </c>
      <c r="BG45" s="36">
        <v>640.09</v>
      </c>
      <c r="BH45" s="92">
        <f t="shared" si="4"/>
        <v>229</v>
      </c>
      <c r="BI45" s="93">
        <f t="shared" si="4"/>
        <v>3267.1000000000004</v>
      </c>
    </row>
    <row r="46" spans="1:61" x14ac:dyDescent="0.25">
      <c r="A46" s="34">
        <v>39</v>
      </c>
      <c r="B46" s="50" t="s">
        <v>77</v>
      </c>
      <c r="C46" s="37">
        <v>280</v>
      </c>
      <c r="D46" s="33">
        <v>882.5</v>
      </c>
      <c r="E46" s="33">
        <v>108</v>
      </c>
      <c r="F46" s="33">
        <v>353.67</v>
      </c>
      <c r="G46" s="33">
        <v>41</v>
      </c>
      <c r="H46" s="33">
        <v>120.6</v>
      </c>
      <c r="I46" s="33">
        <v>69</v>
      </c>
      <c r="J46" s="33">
        <v>98.9</v>
      </c>
      <c r="K46" s="75">
        <f t="shared" si="5"/>
        <v>498</v>
      </c>
      <c r="L46" s="76">
        <f t="shared" si="5"/>
        <v>1455.67</v>
      </c>
      <c r="M46" s="37">
        <v>285</v>
      </c>
      <c r="N46" s="33">
        <v>1620.38</v>
      </c>
      <c r="O46" s="33">
        <v>4242</v>
      </c>
      <c r="P46" s="33">
        <v>7269.48</v>
      </c>
      <c r="Q46" s="33">
        <v>68</v>
      </c>
      <c r="R46" s="33">
        <v>2933.35</v>
      </c>
      <c r="S46" s="33">
        <v>15</v>
      </c>
      <c r="T46" s="33">
        <v>39.4</v>
      </c>
      <c r="U46" s="33">
        <v>1400</v>
      </c>
      <c r="V46" s="33">
        <v>1164.71</v>
      </c>
      <c r="W46" s="67">
        <f t="shared" si="6"/>
        <v>6010</v>
      </c>
      <c r="X46" s="68">
        <f t="shared" si="6"/>
        <v>13027.32</v>
      </c>
      <c r="Y46" s="37">
        <v>1</v>
      </c>
      <c r="Z46" s="33">
        <v>3.28</v>
      </c>
      <c r="AA46" s="33">
        <v>145</v>
      </c>
      <c r="AB46" s="33">
        <v>280.33999999999997</v>
      </c>
      <c r="AC46" s="33">
        <v>702</v>
      </c>
      <c r="AD46" s="33">
        <v>2305.48</v>
      </c>
      <c r="AE46" s="33">
        <v>13</v>
      </c>
      <c r="AF46" s="33">
        <v>21.91</v>
      </c>
      <c r="AG46" s="33">
        <v>10</v>
      </c>
      <c r="AH46" s="33">
        <v>30.23</v>
      </c>
      <c r="AI46" s="33">
        <v>229</v>
      </c>
      <c r="AJ46" s="36">
        <v>543.42999999999995</v>
      </c>
      <c r="AK46" s="59">
        <f t="shared" si="7"/>
        <v>7608</v>
      </c>
      <c r="AL46" s="60">
        <f t="shared" si="7"/>
        <v>17667.66</v>
      </c>
      <c r="AM46" s="37">
        <v>4100</v>
      </c>
      <c r="AN46" s="36">
        <v>1335.12</v>
      </c>
      <c r="AO46" s="29"/>
      <c r="AP46" s="37">
        <v>4</v>
      </c>
      <c r="AQ46" s="36">
        <v>9.6300000000000008</v>
      </c>
      <c r="AR46" s="37">
        <v>27</v>
      </c>
      <c r="AS46" s="33">
        <v>81.58</v>
      </c>
      <c r="AT46" s="33">
        <v>19</v>
      </c>
      <c r="AU46" s="33">
        <v>69.83</v>
      </c>
      <c r="AV46" s="33">
        <v>22</v>
      </c>
      <c r="AW46" s="33">
        <v>85.6</v>
      </c>
      <c r="AX46" s="84">
        <f t="shared" si="3"/>
        <v>68</v>
      </c>
      <c r="AY46" s="85">
        <f t="shared" si="3"/>
        <v>237.01</v>
      </c>
      <c r="AZ46" s="37">
        <v>98</v>
      </c>
      <c r="BA46" s="33">
        <v>223.01</v>
      </c>
      <c r="BB46" s="33">
        <v>12</v>
      </c>
      <c r="BC46" s="33">
        <v>45.4</v>
      </c>
      <c r="BD46" s="33">
        <v>63</v>
      </c>
      <c r="BE46" s="33">
        <v>205.33</v>
      </c>
      <c r="BF46" s="33">
        <v>212</v>
      </c>
      <c r="BG46" s="36">
        <v>574.01</v>
      </c>
      <c r="BH46" s="92">
        <f t="shared" si="4"/>
        <v>457</v>
      </c>
      <c r="BI46" s="93">
        <f t="shared" si="4"/>
        <v>1294.3899999999999</v>
      </c>
    </row>
    <row r="47" spans="1:61" x14ac:dyDescent="0.25">
      <c r="A47" s="34">
        <v>40</v>
      </c>
      <c r="B47" s="50" t="s">
        <v>78</v>
      </c>
      <c r="C47" s="37">
        <v>3163</v>
      </c>
      <c r="D47" s="33">
        <v>20388.07</v>
      </c>
      <c r="E47" s="33">
        <v>8289</v>
      </c>
      <c r="F47" s="33">
        <v>22566.73</v>
      </c>
      <c r="G47" s="33">
        <v>1966</v>
      </c>
      <c r="H47" s="33">
        <v>11857.1</v>
      </c>
      <c r="I47" s="33">
        <v>1261</v>
      </c>
      <c r="J47" s="33">
        <v>9377.25</v>
      </c>
      <c r="K47" s="75">
        <f t="shared" si="5"/>
        <v>14679</v>
      </c>
      <c r="L47" s="76">
        <f t="shared" si="5"/>
        <v>64189.15</v>
      </c>
      <c r="M47" s="37">
        <v>1493</v>
      </c>
      <c r="N47" s="33">
        <v>26507.200000000001</v>
      </c>
      <c r="O47" s="33">
        <v>3899</v>
      </c>
      <c r="P47" s="33">
        <v>37641.379999999997</v>
      </c>
      <c r="Q47" s="33">
        <v>408</v>
      </c>
      <c r="R47" s="33">
        <v>25174.76</v>
      </c>
      <c r="S47" s="33">
        <v>96</v>
      </c>
      <c r="T47" s="33">
        <v>975.01</v>
      </c>
      <c r="U47" s="33">
        <v>10893</v>
      </c>
      <c r="V47" s="33">
        <v>10405.370000000001</v>
      </c>
      <c r="W47" s="67">
        <f t="shared" si="6"/>
        <v>16789</v>
      </c>
      <c r="X47" s="68">
        <f t="shared" si="6"/>
        <v>100703.71999999999</v>
      </c>
      <c r="Y47" s="37">
        <v>162</v>
      </c>
      <c r="Z47" s="33">
        <v>3430.46</v>
      </c>
      <c r="AA47" s="33">
        <v>410</v>
      </c>
      <c r="AB47" s="33">
        <v>1670.35</v>
      </c>
      <c r="AC47" s="33">
        <v>1708</v>
      </c>
      <c r="AD47" s="33">
        <v>14792.96</v>
      </c>
      <c r="AE47" s="33">
        <v>62</v>
      </c>
      <c r="AF47" s="33">
        <v>214.66</v>
      </c>
      <c r="AG47" s="33">
        <v>96</v>
      </c>
      <c r="AH47" s="33">
        <v>596.36</v>
      </c>
      <c r="AI47" s="33">
        <v>1354</v>
      </c>
      <c r="AJ47" s="36">
        <v>4749.8100000000004</v>
      </c>
      <c r="AK47" s="59">
        <f t="shared" si="7"/>
        <v>35260</v>
      </c>
      <c r="AL47" s="60">
        <f t="shared" si="7"/>
        <v>190347.46999999997</v>
      </c>
      <c r="AM47" s="37">
        <v>122705</v>
      </c>
      <c r="AN47" s="36">
        <v>22402.44</v>
      </c>
      <c r="AO47" s="29"/>
      <c r="AP47" s="37">
        <v>9</v>
      </c>
      <c r="AQ47" s="36">
        <v>269.48</v>
      </c>
      <c r="AR47" s="37">
        <v>72</v>
      </c>
      <c r="AS47" s="33">
        <v>685.94</v>
      </c>
      <c r="AT47" s="33">
        <v>56</v>
      </c>
      <c r="AU47" s="33">
        <v>869.73</v>
      </c>
      <c r="AV47" s="33">
        <v>56</v>
      </c>
      <c r="AW47" s="33">
        <v>1204.53</v>
      </c>
      <c r="AX47" s="84">
        <f t="shared" si="3"/>
        <v>184</v>
      </c>
      <c r="AY47" s="85">
        <f t="shared" si="3"/>
        <v>2760.2</v>
      </c>
      <c r="AZ47" s="37">
        <v>231</v>
      </c>
      <c r="BA47" s="33">
        <v>758.78</v>
      </c>
      <c r="BB47" s="33">
        <v>94</v>
      </c>
      <c r="BC47" s="33">
        <v>2175.96</v>
      </c>
      <c r="BD47" s="33">
        <v>316</v>
      </c>
      <c r="BE47" s="33">
        <v>1317.14</v>
      </c>
      <c r="BF47" s="33">
        <v>729</v>
      </c>
      <c r="BG47" s="36">
        <v>3573.55</v>
      </c>
      <c r="BH47" s="92">
        <f t="shared" si="4"/>
        <v>1563</v>
      </c>
      <c r="BI47" s="93">
        <f t="shared" si="4"/>
        <v>10855.11</v>
      </c>
    </row>
    <row r="48" spans="1:61" x14ac:dyDescent="0.25">
      <c r="A48" s="34">
        <v>41</v>
      </c>
      <c r="B48" s="50" t="s">
        <v>79</v>
      </c>
      <c r="C48" s="37">
        <v>123</v>
      </c>
      <c r="D48" s="33">
        <v>275.5</v>
      </c>
      <c r="E48" s="33">
        <v>93</v>
      </c>
      <c r="F48" s="33">
        <v>183.67</v>
      </c>
      <c r="G48" s="33">
        <v>0</v>
      </c>
      <c r="H48" s="33">
        <v>0</v>
      </c>
      <c r="I48" s="33">
        <v>0</v>
      </c>
      <c r="J48" s="33">
        <v>0</v>
      </c>
      <c r="K48" s="75">
        <f t="shared" si="5"/>
        <v>216</v>
      </c>
      <c r="L48" s="76">
        <f t="shared" si="5"/>
        <v>459.16999999999996</v>
      </c>
      <c r="M48" s="37">
        <v>61</v>
      </c>
      <c r="N48" s="33">
        <v>718.66</v>
      </c>
      <c r="O48" s="33">
        <v>3268</v>
      </c>
      <c r="P48" s="33">
        <v>4538.5200000000004</v>
      </c>
      <c r="Q48" s="33">
        <v>61</v>
      </c>
      <c r="R48" s="33">
        <v>957.01</v>
      </c>
      <c r="S48" s="33">
        <v>14</v>
      </c>
      <c r="T48" s="33">
        <v>23.02</v>
      </c>
      <c r="U48" s="33">
        <v>42</v>
      </c>
      <c r="V48" s="33">
        <v>130.01</v>
      </c>
      <c r="W48" s="67">
        <f t="shared" si="6"/>
        <v>3446</v>
      </c>
      <c r="X48" s="68">
        <f t="shared" si="6"/>
        <v>6367.2200000000012</v>
      </c>
      <c r="Y48" s="37">
        <v>0</v>
      </c>
      <c r="Z48" s="33">
        <v>0</v>
      </c>
      <c r="AA48" s="33">
        <v>74</v>
      </c>
      <c r="AB48" s="33">
        <v>170.41</v>
      </c>
      <c r="AC48" s="33">
        <v>488</v>
      </c>
      <c r="AD48" s="33">
        <v>1646.68</v>
      </c>
      <c r="AE48" s="33">
        <v>12</v>
      </c>
      <c r="AF48" s="33">
        <v>33.33</v>
      </c>
      <c r="AG48" s="33">
        <v>9</v>
      </c>
      <c r="AH48" s="33">
        <v>10.67</v>
      </c>
      <c r="AI48" s="33">
        <v>78</v>
      </c>
      <c r="AJ48" s="36">
        <v>798.98</v>
      </c>
      <c r="AK48" s="59">
        <f t="shared" si="7"/>
        <v>4323</v>
      </c>
      <c r="AL48" s="60">
        <f t="shared" si="7"/>
        <v>9486.4600000000009</v>
      </c>
      <c r="AM48" s="37">
        <v>2105</v>
      </c>
      <c r="AN48" s="36">
        <v>401.23</v>
      </c>
      <c r="AO48" s="29"/>
      <c r="AP48" s="37">
        <v>3</v>
      </c>
      <c r="AQ48" s="36">
        <v>9.6300000000000008</v>
      </c>
      <c r="AR48" s="37">
        <v>28</v>
      </c>
      <c r="AS48" s="33">
        <v>1584.58</v>
      </c>
      <c r="AT48" s="33">
        <v>24</v>
      </c>
      <c r="AU48" s="33">
        <v>2573.14</v>
      </c>
      <c r="AV48" s="33">
        <v>30</v>
      </c>
      <c r="AW48" s="33">
        <v>3689.06</v>
      </c>
      <c r="AX48" s="84">
        <f t="shared" si="3"/>
        <v>82</v>
      </c>
      <c r="AY48" s="85">
        <f t="shared" si="3"/>
        <v>7846.7799999999988</v>
      </c>
      <c r="AZ48" s="37">
        <v>88</v>
      </c>
      <c r="BA48" s="33">
        <v>369.8</v>
      </c>
      <c r="BB48" s="33">
        <v>50</v>
      </c>
      <c r="BC48" s="33">
        <v>1632.29</v>
      </c>
      <c r="BD48" s="33">
        <v>52</v>
      </c>
      <c r="BE48" s="33">
        <v>152.59</v>
      </c>
      <c r="BF48" s="33">
        <v>14678</v>
      </c>
      <c r="BG48" s="36">
        <v>25282.66</v>
      </c>
      <c r="BH48" s="92">
        <f t="shared" si="4"/>
        <v>14953</v>
      </c>
      <c r="BI48" s="93">
        <f t="shared" si="4"/>
        <v>35293.75</v>
      </c>
    </row>
    <row r="49" spans="1:61" x14ac:dyDescent="0.25">
      <c r="A49" s="34">
        <v>42</v>
      </c>
      <c r="B49" s="50" t="s">
        <v>80</v>
      </c>
      <c r="C49" s="37">
        <v>2329</v>
      </c>
      <c r="D49" s="33">
        <v>7044.8</v>
      </c>
      <c r="E49" s="33">
        <v>2938</v>
      </c>
      <c r="F49" s="33">
        <v>6096.2</v>
      </c>
      <c r="G49" s="33">
        <v>190</v>
      </c>
      <c r="H49" s="33">
        <v>1657.96</v>
      </c>
      <c r="I49" s="33">
        <v>254</v>
      </c>
      <c r="J49" s="33">
        <v>998.84</v>
      </c>
      <c r="K49" s="75">
        <f t="shared" si="5"/>
        <v>5711</v>
      </c>
      <c r="L49" s="76">
        <f t="shared" si="5"/>
        <v>15797.8</v>
      </c>
      <c r="M49" s="37">
        <v>706</v>
      </c>
      <c r="N49" s="33">
        <v>14909.43</v>
      </c>
      <c r="O49" s="33">
        <v>661</v>
      </c>
      <c r="P49" s="33">
        <v>14147.71</v>
      </c>
      <c r="Q49" s="33">
        <v>84</v>
      </c>
      <c r="R49" s="33">
        <v>15854.95</v>
      </c>
      <c r="S49" s="33">
        <v>16</v>
      </c>
      <c r="T49" s="33">
        <v>74.239999999999995</v>
      </c>
      <c r="U49" s="33">
        <v>14466</v>
      </c>
      <c r="V49" s="33">
        <v>6078.12</v>
      </c>
      <c r="W49" s="67">
        <f t="shared" si="6"/>
        <v>15933</v>
      </c>
      <c r="X49" s="68">
        <f t="shared" si="6"/>
        <v>51064.45</v>
      </c>
      <c r="Y49" s="37">
        <v>2</v>
      </c>
      <c r="Z49" s="33">
        <v>9.5500000000000007</v>
      </c>
      <c r="AA49" s="33">
        <v>40</v>
      </c>
      <c r="AB49" s="33">
        <v>84.62</v>
      </c>
      <c r="AC49" s="33">
        <v>188</v>
      </c>
      <c r="AD49" s="33">
        <v>1197.48</v>
      </c>
      <c r="AE49" s="33">
        <v>3</v>
      </c>
      <c r="AF49" s="33">
        <v>8.51</v>
      </c>
      <c r="AG49" s="33">
        <v>9</v>
      </c>
      <c r="AH49" s="33">
        <v>46.38</v>
      </c>
      <c r="AI49" s="33">
        <v>237</v>
      </c>
      <c r="AJ49" s="36">
        <v>520.89</v>
      </c>
      <c r="AK49" s="59">
        <f t="shared" si="7"/>
        <v>22123</v>
      </c>
      <c r="AL49" s="60">
        <f t="shared" si="7"/>
        <v>68729.679999999993</v>
      </c>
      <c r="AM49" s="37">
        <v>53486</v>
      </c>
      <c r="AN49" s="36">
        <v>9119.02</v>
      </c>
      <c r="AO49" s="29"/>
      <c r="AP49" s="37">
        <v>0</v>
      </c>
      <c r="AQ49" s="36">
        <v>0</v>
      </c>
      <c r="AR49" s="37">
        <v>5</v>
      </c>
      <c r="AS49" s="33">
        <v>23</v>
      </c>
      <c r="AT49" s="33">
        <v>7</v>
      </c>
      <c r="AU49" s="33">
        <v>31.58</v>
      </c>
      <c r="AV49" s="33">
        <v>11</v>
      </c>
      <c r="AW49" s="33">
        <v>1238.8900000000001</v>
      </c>
      <c r="AX49" s="84">
        <f t="shared" si="3"/>
        <v>23</v>
      </c>
      <c r="AY49" s="85">
        <f t="shared" si="3"/>
        <v>1293.47</v>
      </c>
      <c r="AZ49" s="37">
        <v>3</v>
      </c>
      <c r="BA49" s="33">
        <v>32.520000000000003</v>
      </c>
      <c r="BB49" s="33">
        <v>5</v>
      </c>
      <c r="BC49" s="33">
        <v>18.29</v>
      </c>
      <c r="BD49" s="33">
        <v>104</v>
      </c>
      <c r="BE49" s="33">
        <v>290.27999999999997</v>
      </c>
      <c r="BF49" s="33">
        <v>54</v>
      </c>
      <c r="BG49" s="36">
        <v>139.80000000000001</v>
      </c>
      <c r="BH49" s="92">
        <f t="shared" si="4"/>
        <v>189</v>
      </c>
      <c r="BI49" s="93">
        <f t="shared" si="4"/>
        <v>1774.36</v>
      </c>
    </row>
    <row r="50" spans="1:61" x14ac:dyDescent="0.25">
      <c r="A50" s="34">
        <v>43</v>
      </c>
      <c r="B50" s="50" t="s">
        <v>81</v>
      </c>
      <c r="C50" s="37">
        <v>143</v>
      </c>
      <c r="D50" s="33">
        <v>350.5</v>
      </c>
      <c r="E50" s="33">
        <v>120</v>
      </c>
      <c r="F50" s="33">
        <v>270.67</v>
      </c>
      <c r="G50" s="33">
        <v>10</v>
      </c>
      <c r="H50" s="33">
        <v>13</v>
      </c>
      <c r="I50" s="33">
        <v>110</v>
      </c>
      <c r="J50" s="33">
        <v>277</v>
      </c>
      <c r="K50" s="75">
        <f t="shared" ref="K50:L54" si="8">C50+E50+G50+I50</f>
        <v>383</v>
      </c>
      <c r="L50" s="76">
        <f t="shared" si="8"/>
        <v>911.17000000000007</v>
      </c>
      <c r="M50" s="37">
        <v>358</v>
      </c>
      <c r="N50" s="33">
        <v>2950.85</v>
      </c>
      <c r="O50" s="33">
        <v>5060</v>
      </c>
      <c r="P50" s="33">
        <v>7006.67</v>
      </c>
      <c r="Q50" s="33">
        <v>65</v>
      </c>
      <c r="R50" s="33">
        <v>1223.82</v>
      </c>
      <c r="S50" s="33">
        <v>13</v>
      </c>
      <c r="T50" s="33">
        <v>100</v>
      </c>
      <c r="U50" s="33">
        <v>380</v>
      </c>
      <c r="V50" s="33">
        <v>168.01</v>
      </c>
      <c r="W50" s="67">
        <f t="shared" ref="W50:X54" si="9">M50+O50+Q50+S50+U50</f>
        <v>5876</v>
      </c>
      <c r="X50" s="68">
        <f t="shared" si="9"/>
        <v>11449.35</v>
      </c>
      <c r="Y50" s="37">
        <v>0</v>
      </c>
      <c r="Z50" s="33">
        <v>0</v>
      </c>
      <c r="AA50" s="33">
        <v>117</v>
      </c>
      <c r="AB50" s="33">
        <v>280.01</v>
      </c>
      <c r="AC50" s="33">
        <v>502</v>
      </c>
      <c r="AD50" s="33">
        <v>2673.68</v>
      </c>
      <c r="AE50" s="33">
        <v>7</v>
      </c>
      <c r="AF50" s="33">
        <v>33.33</v>
      </c>
      <c r="AG50" s="33">
        <v>9</v>
      </c>
      <c r="AH50" s="33">
        <v>10.67</v>
      </c>
      <c r="AI50" s="33">
        <v>268</v>
      </c>
      <c r="AJ50" s="36">
        <v>787.81</v>
      </c>
      <c r="AK50" s="59">
        <f t="shared" ref="AK50:AL54" si="10">K50+W50+Y50+AA50+AC50+AE50+AG50+AI50</f>
        <v>7162</v>
      </c>
      <c r="AL50" s="60">
        <f t="shared" si="10"/>
        <v>16146.02</v>
      </c>
      <c r="AM50" s="37">
        <v>283</v>
      </c>
      <c r="AN50" s="36">
        <v>1188.23</v>
      </c>
      <c r="AO50" s="29"/>
      <c r="AP50" s="37">
        <v>3</v>
      </c>
      <c r="AQ50" s="36">
        <v>9.6300000000000008</v>
      </c>
      <c r="AR50" s="37">
        <v>26</v>
      </c>
      <c r="AS50" s="33">
        <v>881.58</v>
      </c>
      <c r="AT50" s="33">
        <v>20</v>
      </c>
      <c r="AU50" s="33">
        <v>1069.77</v>
      </c>
      <c r="AV50" s="33">
        <v>23</v>
      </c>
      <c r="AW50" s="33">
        <v>1285.48</v>
      </c>
      <c r="AX50" s="84">
        <f t="shared" ref="AX50:AY54" si="11">AR50+AT50+AV50</f>
        <v>69</v>
      </c>
      <c r="AY50" s="85">
        <f t="shared" si="11"/>
        <v>3236.83</v>
      </c>
      <c r="AZ50" s="37">
        <v>86</v>
      </c>
      <c r="BA50" s="33">
        <v>264</v>
      </c>
      <c r="BB50" s="33">
        <v>16</v>
      </c>
      <c r="BC50" s="33">
        <v>168.36</v>
      </c>
      <c r="BD50" s="33">
        <v>42</v>
      </c>
      <c r="BE50" s="33">
        <v>124.31</v>
      </c>
      <c r="BF50" s="33">
        <v>241</v>
      </c>
      <c r="BG50" s="36">
        <v>3502.97</v>
      </c>
      <c r="BH50" s="92">
        <f t="shared" ref="BH50:BI54" si="12">AP50+AX50+AZ50+BB50+BD50+BF50</f>
        <v>457</v>
      </c>
      <c r="BI50" s="93">
        <f t="shared" si="12"/>
        <v>7306.1</v>
      </c>
    </row>
    <row r="51" spans="1:61" x14ac:dyDescent="0.25">
      <c r="A51" s="34">
        <v>44</v>
      </c>
      <c r="B51" s="50" t="s">
        <v>82</v>
      </c>
      <c r="C51" s="37">
        <v>437</v>
      </c>
      <c r="D51" s="33">
        <v>2094.6</v>
      </c>
      <c r="E51" s="33">
        <v>15</v>
      </c>
      <c r="F51" s="33">
        <v>342.4</v>
      </c>
      <c r="G51" s="33">
        <v>14</v>
      </c>
      <c r="H51" s="33">
        <v>288.92</v>
      </c>
      <c r="I51" s="33">
        <v>10</v>
      </c>
      <c r="J51" s="33">
        <v>239.68</v>
      </c>
      <c r="K51" s="75">
        <f t="shared" si="8"/>
        <v>476</v>
      </c>
      <c r="L51" s="76">
        <f t="shared" si="8"/>
        <v>2965.6</v>
      </c>
      <c r="M51" s="37">
        <v>90</v>
      </c>
      <c r="N51" s="33">
        <v>1343.66</v>
      </c>
      <c r="O51" s="33">
        <v>56</v>
      </c>
      <c r="P51" s="33">
        <v>1878.39</v>
      </c>
      <c r="Q51" s="33">
        <v>63</v>
      </c>
      <c r="R51" s="33">
        <v>1880.93</v>
      </c>
      <c r="S51" s="33">
        <v>6</v>
      </c>
      <c r="T51" s="33">
        <v>123.48</v>
      </c>
      <c r="U51" s="33">
        <v>146</v>
      </c>
      <c r="V51" s="33">
        <v>255.24</v>
      </c>
      <c r="W51" s="67">
        <f t="shared" si="9"/>
        <v>361</v>
      </c>
      <c r="X51" s="68">
        <f t="shared" si="9"/>
        <v>5481.7</v>
      </c>
      <c r="Y51" s="37">
        <v>0</v>
      </c>
      <c r="Z51" s="33">
        <v>9.59</v>
      </c>
      <c r="AA51" s="33">
        <v>41</v>
      </c>
      <c r="AB51" s="33">
        <v>87.67</v>
      </c>
      <c r="AC51" s="33">
        <v>299</v>
      </c>
      <c r="AD51" s="33">
        <v>1917.96</v>
      </c>
      <c r="AE51" s="33">
        <v>1</v>
      </c>
      <c r="AF51" s="33">
        <v>27.53</v>
      </c>
      <c r="AG51" s="33">
        <v>3</v>
      </c>
      <c r="AH51" s="33">
        <v>55.54</v>
      </c>
      <c r="AI51" s="33">
        <v>181</v>
      </c>
      <c r="AJ51" s="36">
        <v>561.87</v>
      </c>
      <c r="AK51" s="59">
        <f t="shared" si="10"/>
        <v>1362</v>
      </c>
      <c r="AL51" s="60">
        <f t="shared" si="10"/>
        <v>11107.460000000003</v>
      </c>
      <c r="AM51" s="37">
        <v>4959</v>
      </c>
      <c r="AN51" s="36">
        <v>871.75</v>
      </c>
      <c r="AO51" s="29"/>
      <c r="AP51" s="37">
        <v>0</v>
      </c>
      <c r="AQ51" s="36">
        <v>0</v>
      </c>
      <c r="AR51" s="37">
        <v>16</v>
      </c>
      <c r="AS51" s="33">
        <v>69</v>
      </c>
      <c r="AT51" s="33">
        <v>22</v>
      </c>
      <c r="AU51" s="33">
        <v>96.52</v>
      </c>
      <c r="AV51" s="33">
        <v>28</v>
      </c>
      <c r="AW51" s="33">
        <v>119.44</v>
      </c>
      <c r="AX51" s="84">
        <f t="shared" si="11"/>
        <v>66</v>
      </c>
      <c r="AY51" s="85">
        <f t="shared" si="11"/>
        <v>284.95999999999998</v>
      </c>
      <c r="AZ51" s="37">
        <v>6</v>
      </c>
      <c r="BA51" s="33">
        <v>42.98</v>
      </c>
      <c r="BB51" s="33">
        <v>20</v>
      </c>
      <c r="BC51" s="33">
        <v>395.15</v>
      </c>
      <c r="BD51" s="33">
        <v>54</v>
      </c>
      <c r="BE51" s="33">
        <v>181.77</v>
      </c>
      <c r="BF51" s="33">
        <v>51</v>
      </c>
      <c r="BG51" s="36">
        <v>508.75</v>
      </c>
      <c r="BH51" s="92">
        <f t="shared" si="12"/>
        <v>197</v>
      </c>
      <c r="BI51" s="93">
        <f t="shared" si="12"/>
        <v>1413.61</v>
      </c>
    </row>
    <row r="52" spans="1:61" x14ac:dyDescent="0.25">
      <c r="A52" s="34">
        <v>45</v>
      </c>
      <c r="B52" s="50" t="s">
        <v>83</v>
      </c>
      <c r="C52" s="37">
        <v>2290</v>
      </c>
      <c r="D52" s="33">
        <v>8981.73</v>
      </c>
      <c r="E52" s="33">
        <v>3215</v>
      </c>
      <c r="F52" s="33">
        <v>6736.37</v>
      </c>
      <c r="G52" s="33">
        <v>1078</v>
      </c>
      <c r="H52" s="33">
        <v>3371.7</v>
      </c>
      <c r="I52" s="33">
        <v>1598</v>
      </c>
      <c r="J52" s="33">
        <v>1469.88</v>
      </c>
      <c r="K52" s="75">
        <f t="shared" si="8"/>
        <v>8181</v>
      </c>
      <c r="L52" s="76">
        <f t="shared" si="8"/>
        <v>20559.68</v>
      </c>
      <c r="M52" s="37">
        <v>1297</v>
      </c>
      <c r="N52" s="33">
        <v>17849.43</v>
      </c>
      <c r="O52" s="33">
        <v>7407</v>
      </c>
      <c r="P52" s="33">
        <v>28585.5</v>
      </c>
      <c r="Q52" s="33">
        <v>148</v>
      </c>
      <c r="R52" s="33">
        <v>16068.24</v>
      </c>
      <c r="S52" s="33">
        <v>105</v>
      </c>
      <c r="T52" s="33">
        <v>438.38</v>
      </c>
      <c r="U52" s="33">
        <v>19669</v>
      </c>
      <c r="V52" s="33">
        <v>6846.26</v>
      </c>
      <c r="W52" s="67">
        <f t="shared" si="9"/>
        <v>28626</v>
      </c>
      <c r="X52" s="68">
        <f t="shared" si="9"/>
        <v>69787.81</v>
      </c>
      <c r="Y52" s="37">
        <v>11</v>
      </c>
      <c r="Z52" s="33">
        <v>583.28</v>
      </c>
      <c r="AA52" s="33">
        <v>164</v>
      </c>
      <c r="AB52" s="33">
        <v>561.05999999999995</v>
      </c>
      <c r="AC52" s="33">
        <v>714</v>
      </c>
      <c r="AD52" s="33">
        <v>12180.94</v>
      </c>
      <c r="AE52" s="33">
        <v>86</v>
      </c>
      <c r="AF52" s="33">
        <v>188.99</v>
      </c>
      <c r="AG52" s="33">
        <v>42</v>
      </c>
      <c r="AH52" s="33">
        <v>85.4</v>
      </c>
      <c r="AI52" s="33">
        <v>460</v>
      </c>
      <c r="AJ52" s="36">
        <v>1247.8800000000001</v>
      </c>
      <c r="AK52" s="59">
        <f t="shared" si="10"/>
        <v>38284</v>
      </c>
      <c r="AL52" s="60">
        <f t="shared" si="10"/>
        <v>105195.04</v>
      </c>
      <c r="AM52" s="37">
        <v>20162</v>
      </c>
      <c r="AN52" s="36">
        <v>12765.64</v>
      </c>
      <c r="AO52" s="29"/>
      <c r="AP52" s="37">
        <v>18</v>
      </c>
      <c r="AQ52" s="36">
        <v>388.97</v>
      </c>
      <c r="AR52" s="37">
        <v>67</v>
      </c>
      <c r="AS52" s="33">
        <v>156.88</v>
      </c>
      <c r="AT52" s="33">
        <v>9</v>
      </c>
      <c r="AU52" s="33">
        <v>88.07</v>
      </c>
      <c r="AV52" s="33">
        <v>29</v>
      </c>
      <c r="AW52" s="33">
        <v>96.95</v>
      </c>
      <c r="AX52" s="84">
        <f t="shared" si="11"/>
        <v>105</v>
      </c>
      <c r="AY52" s="85">
        <f t="shared" si="11"/>
        <v>341.9</v>
      </c>
      <c r="AZ52" s="37">
        <v>394</v>
      </c>
      <c r="BA52" s="33">
        <v>990.46</v>
      </c>
      <c r="BB52" s="33">
        <v>38</v>
      </c>
      <c r="BC52" s="33">
        <v>876.7</v>
      </c>
      <c r="BD52" s="33">
        <v>206</v>
      </c>
      <c r="BE52" s="33">
        <v>685.13</v>
      </c>
      <c r="BF52" s="33">
        <v>566</v>
      </c>
      <c r="BG52" s="36">
        <v>1110.79</v>
      </c>
      <c r="BH52" s="92">
        <f t="shared" si="12"/>
        <v>1327</v>
      </c>
      <c r="BI52" s="93">
        <f t="shared" si="12"/>
        <v>4393.95</v>
      </c>
    </row>
    <row r="53" spans="1:61" x14ac:dyDescent="0.25">
      <c r="A53" s="34">
        <v>46</v>
      </c>
      <c r="B53" s="50" t="s">
        <v>84</v>
      </c>
      <c r="C53" s="37">
        <v>3192</v>
      </c>
      <c r="D53" s="33">
        <v>26544.07</v>
      </c>
      <c r="E53" s="33">
        <v>1379</v>
      </c>
      <c r="F53" s="33">
        <v>12265.38</v>
      </c>
      <c r="G53" s="33">
        <v>101</v>
      </c>
      <c r="H53" s="33">
        <v>2052</v>
      </c>
      <c r="I53" s="33">
        <v>275</v>
      </c>
      <c r="J53" s="33">
        <v>1629</v>
      </c>
      <c r="K53" s="75">
        <f t="shared" si="8"/>
        <v>4947</v>
      </c>
      <c r="L53" s="76">
        <f t="shared" si="8"/>
        <v>42490.45</v>
      </c>
      <c r="M53" s="37">
        <v>154</v>
      </c>
      <c r="N53" s="33">
        <v>514.03</v>
      </c>
      <c r="O53" s="33">
        <v>89</v>
      </c>
      <c r="P53" s="33">
        <v>200.24</v>
      </c>
      <c r="Q53" s="33">
        <v>52</v>
      </c>
      <c r="R53" s="33">
        <v>328.19</v>
      </c>
      <c r="S53" s="33">
        <v>24</v>
      </c>
      <c r="T53" s="33">
        <v>34.15</v>
      </c>
      <c r="U53" s="33">
        <v>329</v>
      </c>
      <c r="V53" s="33">
        <v>10665.12</v>
      </c>
      <c r="W53" s="67">
        <f t="shared" si="9"/>
        <v>648</v>
      </c>
      <c r="X53" s="68">
        <f t="shared" si="9"/>
        <v>11741.730000000001</v>
      </c>
      <c r="Y53" s="37">
        <v>0</v>
      </c>
      <c r="Z53" s="33">
        <v>0</v>
      </c>
      <c r="AA53" s="33">
        <v>22</v>
      </c>
      <c r="AB53" s="33">
        <v>156.81</v>
      </c>
      <c r="AC53" s="33">
        <v>165</v>
      </c>
      <c r="AD53" s="33">
        <v>1417.44</v>
      </c>
      <c r="AE53" s="33">
        <v>33</v>
      </c>
      <c r="AF53" s="33">
        <v>227.82</v>
      </c>
      <c r="AG53" s="33">
        <v>31</v>
      </c>
      <c r="AH53" s="33">
        <v>147.38</v>
      </c>
      <c r="AI53" s="33">
        <v>2441</v>
      </c>
      <c r="AJ53" s="36">
        <v>1174.6300000000001</v>
      </c>
      <c r="AK53" s="59">
        <f t="shared" si="10"/>
        <v>8287</v>
      </c>
      <c r="AL53" s="60">
        <f t="shared" si="10"/>
        <v>57356.259999999995</v>
      </c>
      <c r="AM53" s="37">
        <v>133</v>
      </c>
      <c r="AN53" s="36">
        <v>1078.4000000000001</v>
      </c>
      <c r="AO53" s="29"/>
      <c r="AP53" s="37">
        <v>9</v>
      </c>
      <c r="AQ53" s="36">
        <v>19.25</v>
      </c>
      <c r="AR53" s="37">
        <v>232</v>
      </c>
      <c r="AS53" s="33">
        <v>2397.17</v>
      </c>
      <c r="AT53" s="33">
        <v>279</v>
      </c>
      <c r="AU53" s="33">
        <v>3146.74</v>
      </c>
      <c r="AV53" s="33">
        <v>341</v>
      </c>
      <c r="AW53" s="33">
        <v>3855.78</v>
      </c>
      <c r="AX53" s="84">
        <f t="shared" si="11"/>
        <v>852</v>
      </c>
      <c r="AY53" s="85">
        <f t="shared" si="11"/>
        <v>9399.69</v>
      </c>
      <c r="AZ53" s="37">
        <v>270</v>
      </c>
      <c r="BA53" s="33">
        <v>948.91</v>
      </c>
      <c r="BB53" s="33">
        <v>168</v>
      </c>
      <c r="BC53" s="33">
        <v>1363.69</v>
      </c>
      <c r="BD53" s="33">
        <v>125</v>
      </c>
      <c r="BE53" s="33">
        <v>858.27</v>
      </c>
      <c r="BF53" s="33">
        <v>18721</v>
      </c>
      <c r="BG53" s="36">
        <v>24086.5</v>
      </c>
      <c r="BH53" s="92">
        <f t="shared" si="12"/>
        <v>20145</v>
      </c>
      <c r="BI53" s="93">
        <f t="shared" si="12"/>
        <v>36676.31</v>
      </c>
    </row>
    <row r="54" spans="1:61" ht="15.75" thickBot="1" x14ac:dyDescent="0.3">
      <c r="A54" s="34">
        <v>47</v>
      </c>
      <c r="B54" s="50" t="s">
        <v>85</v>
      </c>
      <c r="C54" s="37">
        <v>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75">
        <f t="shared" si="8"/>
        <v>0</v>
      </c>
      <c r="L54" s="76">
        <f t="shared" si="8"/>
        <v>0</v>
      </c>
      <c r="M54" s="37">
        <v>0</v>
      </c>
      <c r="N54" s="33">
        <v>0</v>
      </c>
      <c r="O54" s="33">
        <v>0</v>
      </c>
      <c r="P54" s="33">
        <v>0</v>
      </c>
      <c r="Q54" s="33">
        <v>0</v>
      </c>
      <c r="R54" s="33">
        <v>0</v>
      </c>
      <c r="S54" s="33">
        <v>0</v>
      </c>
      <c r="T54" s="33">
        <v>0</v>
      </c>
      <c r="U54" s="33">
        <v>0</v>
      </c>
      <c r="V54" s="33">
        <v>0</v>
      </c>
      <c r="W54" s="67">
        <f t="shared" si="9"/>
        <v>0</v>
      </c>
      <c r="X54" s="68">
        <f t="shared" si="9"/>
        <v>0</v>
      </c>
      <c r="Y54" s="37">
        <v>0</v>
      </c>
      <c r="Z54" s="33">
        <v>0</v>
      </c>
      <c r="AA54" s="33">
        <v>0</v>
      </c>
      <c r="AB54" s="33">
        <v>0</v>
      </c>
      <c r="AC54" s="33">
        <v>0</v>
      </c>
      <c r="AD54" s="33">
        <v>0</v>
      </c>
      <c r="AE54" s="33">
        <v>0</v>
      </c>
      <c r="AF54" s="33">
        <v>0</v>
      </c>
      <c r="AG54" s="33">
        <v>0</v>
      </c>
      <c r="AH54" s="33">
        <v>0</v>
      </c>
      <c r="AI54" s="33">
        <v>0</v>
      </c>
      <c r="AJ54" s="36">
        <v>0</v>
      </c>
      <c r="AK54" s="59">
        <f t="shared" si="10"/>
        <v>0</v>
      </c>
      <c r="AL54" s="60">
        <f t="shared" si="10"/>
        <v>0</v>
      </c>
      <c r="AM54" s="37">
        <v>0</v>
      </c>
      <c r="AN54" s="36">
        <v>0</v>
      </c>
      <c r="AO54" s="29"/>
      <c r="AP54" s="37">
        <v>0</v>
      </c>
      <c r="AQ54" s="36">
        <v>0</v>
      </c>
      <c r="AR54" s="37">
        <v>0</v>
      </c>
      <c r="AS54" s="33">
        <v>0</v>
      </c>
      <c r="AT54" s="33">
        <v>0</v>
      </c>
      <c r="AU54" s="33">
        <v>0</v>
      </c>
      <c r="AV54" s="33">
        <v>0</v>
      </c>
      <c r="AW54" s="33">
        <v>0</v>
      </c>
      <c r="AX54" s="84">
        <f t="shared" si="11"/>
        <v>0</v>
      </c>
      <c r="AY54" s="85">
        <f t="shared" si="11"/>
        <v>0</v>
      </c>
      <c r="AZ54" s="37">
        <v>0</v>
      </c>
      <c r="BA54" s="33">
        <v>0</v>
      </c>
      <c r="BB54" s="33">
        <v>0</v>
      </c>
      <c r="BC54" s="33">
        <v>0</v>
      </c>
      <c r="BD54" s="33">
        <v>0</v>
      </c>
      <c r="BE54" s="33">
        <v>0</v>
      </c>
      <c r="BF54" s="33">
        <v>0</v>
      </c>
      <c r="BG54" s="36">
        <v>0</v>
      </c>
      <c r="BH54" s="92">
        <f t="shared" si="12"/>
        <v>0</v>
      </c>
      <c r="BI54" s="93">
        <f t="shared" si="12"/>
        <v>0</v>
      </c>
    </row>
    <row r="55" spans="1:61" s="32" customFormat="1" ht="16.5" thickBot="1" x14ac:dyDescent="0.3">
      <c r="A55" s="210" t="s">
        <v>86</v>
      </c>
      <c r="B55" s="211"/>
      <c r="C55" s="45">
        <f t="shared" ref="C55:AN55" si="13">SUM(C8:C54)</f>
        <v>3777229</v>
      </c>
      <c r="D55" s="46">
        <f t="shared" si="13"/>
        <v>4653702.6900000004</v>
      </c>
      <c r="E55" s="46">
        <f t="shared" si="13"/>
        <v>810104</v>
      </c>
      <c r="F55" s="46">
        <f t="shared" si="13"/>
        <v>1689884.0699999998</v>
      </c>
      <c r="G55" s="46">
        <f t="shared" si="13"/>
        <v>145222</v>
      </c>
      <c r="H55" s="46">
        <f t="shared" si="13"/>
        <v>418597.81999999995</v>
      </c>
      <c r="I55" s="46">
        <f t="shared" si="13"/>
        <v>129603</v>
      </c>
      <c r="J55" s="46">
        <f t="shared" si="13"/>
        <v>345827.85000000009</v>
      </c>
      <c r="K55" s="79">
        <f t="shared" si="13"/>
        <v>4862158</v>
      </c>
      <c r="L55" s="80">
        <f t="shared" si="13"/>
        <v>7108012.4300000016</v>
      </c>
      <c r="M55" s="45">
        <f t="shared" si="13"/>
        <v>184422</v>
      </c>
      <c r="N55" s="46">
        <f t="shared" si="13"/>
        <v>1028945.8200000001</v>
      </c>
      <c r="O55" s="46">
        <f t="shared" si="13"/>
        <v>297922</v>
      </c>
      <c r="P55" s="46">
        <f t="shared" si="13"/>
        <v>1270712.7299999995</v>
      </c>
      <c r="Q55" s="46">
        <f t="shared" si="13"/>
        <v>55076</v>
      </c>
      <c r="R55" s="46">
        <f t="shared" si="13"/>
        <v>999318.63000000012</v>
      </c>
      <c r="S55" s="46">
        <f t="shared" si="13"/>
        <v>25206</v>
      </c>
      <c r="T55" s="46">
        <f t="shared" si="13"/>
        <v>124339.67999999998</v>
      </c>
      <c r="U55" s="46">
        <f t="shared" si="13"/>
        <v>519037</v>
      </c>
      <c r="V55" s="46">
        <f t="shared" si="13"/>
        <v>484686.79</v>
      </c>
      <c r="W55" s="71">
        <f t="shared" si="13"/>
        <v>1081663</v>
      </c>
      <c r="X55" s="72">
        <f t="shared" si="13"/>
        <v>3908003.6500000022</v>
      </c>
      <c r="Y55" s="45">
        <f t="shared" si="13"/>
        <v>6682</v>
      </c>
      <c r="Z55" s="46">
        <f t="shared" si="13"/>
        <v>133570.16999999995</v>
      </c>
      <c r="AA55" s="46">
        <f t="shared" si="13"/>
        <v>43766</v>
      </c>
      <c r="AB55" s="46">
        <f t="shared" si="13"/>
        <v>147419.50000000003</v>
      </c>
      <c r="AC55" s="46">
        <f t="shared" si="13"/>
        <v>117813</v>
      </c>
      <c r="AD55" s="46">
        <f t="shared" si="13"/>
        <v>1046611.7399999998</v>
      </c>
      <c r="AE55" s="46">
        <f t="shared" si="13"/>
        <v>9707</v>
      </c>
      <c r="AF55" s="46">
        <f t="shared" si="13"/>
        <v>32029.210000000003</v>
      </c>
      <c r="AG55" s="46">
        <f t="shared" si="13"/>
        <v>14499</v>
      </c>
      <c r="AH55" s="46">
        <f t="shared" si="13"/>
        <v>27983.269999999997</v>
      </c>
      <c r="AI55" s="46">
        <f t="shared" si="13"/>
        <v>227811</v>
      </c>
      <c r="AJ55" s="47">
        <f t="shared" si="13"/>
        <v>419108.29</v>
      </c>
      <c r="AK55" s="63">
        <f t="shared" si="13"/>
        <v>6364099</v>
      </c>
      <c r="AL55" s="64">
        <f t="shared" si="13"/>
        <v>12822738.260000005</v>
      </c>
      <c r="AM55" s="45">
        <f t="shared" si="13"/>
        <v>4924388</v>
      </c>
      <c r="AN55" s="47">
        <f t="shared" si="13"/>
        <v>1315038.4199999997</v>
      </c>
      <c r="AO55" s="29"/>
      <c r="AP55" s="45">
        <f t="shared" ref="AP55:BI55" si="14">SUM(AP8:AP54)</f>
        <v>1822</v>
      </c>
      <c r="AQ55" s="47">
        <f t="shared" si="14"/>
        <v>21718.040000000005</v>
      </c>
      <c r="AR55" s="45">
        <f t="shared" si="14"/>
        <v>10288</v>
      </c>
      <c r="AS55" s="46">
        <f t="shared" si="14"/>
        <v>85401.05</v>
      </c>
      <c r="AT55" s="46">
        <f t="shared" si="14"/>
        <v>5880</v>
      </c>
      <c r="AU55" s="46">
        <f t="shared" si="14"/>
        <v>101177.62000000004</v>
      </c>
      <c r="AV55" s="46">
        <f t="shared" si="14"/>
        <v>11333</v>
      </c>
      <c r="AW55" s="46">
        <f t="shared" si="14"/>
        <v>116241.12999999998</v>
      </c>
      <c r="AX55" s="88">
        <f t="shared" si="14"/>
        <v>27501</v>
      </c>
      <c r="AY55" s="89">
        <f t="shared" si="14"/>
        <v>302819.8</v>
      </c>
      <c r="AZ55" s="45">
        <f t="shared" si="14"/>
        <v>41655</v>
      </c>
      <c r="BA55" s="46">
        <f t="shared" si="14"/>
        <v>109443.26000000001</v>
      </c>
      <c r="BB55" s="46">
        <f t="shared" si="14"/>
        <v>14049</v>
      </c>
      <c r="BC55" s="46">
        <f t="shared" si="14"/>
        <v>139104.95999999999</v>
      </c>
      <c r="BD55" s="46">
        <f t="shared" si="14"/>
        <v>26496</v>
      </c>
      <c r="BE55" s="46">
        <f t="shared" si="14"/>
        <v>103167.82</v>
      </c>
      <c r="BF55" s="46">
        <f t="shared" si="14"/>
        <v>238225</v>
      </c>
      <c r="BG55" s="47">
        <f t="shared" si="14"/>
        <v>562593.37</v>
      </c>
      <c r="BH55" s="96">
        <f t="shared" si="14"/>
        <v>349748</v>
      </c>
      <c r="BI55" s="97">
        <f t="shared" si="14"/>
        <v>1238847.2500000002</v>
      </c>
    </row>
    <row r="57" spans="1:61" s="130" customFormat="1" x14ac:dyDescent="0.25">
      <c r="B57" s="139" t="s">
        <v>172</v>
      </c>
      <c r="C57" s="243" t="s">
        <v>35</v>
      </c>
      <c r="D57" s="243"/>
      <c r="E57" s="243" t="s">
        <v>167</v>
      </c>
      <c r="F57" s="243"/>
      <c r="G57" s="243" t="s">
        <v>168</v>
      </c>
      <c r="H57" s="243"/>
      <c r="I57" s="243" t="s">
        <v>169</v>
      </c>
      <c r="J57" s="243"/>
      <c r="K57" s="243" t="s">
        <v>170</v>
      </c>
      <c r="L57" s="243"/>
      <c r="M57" s="139" t="s">
        <v>171</v>
      </c>
    </row>
    <row r="58" spans="1:61" x14ac:dyDescent="0.25">
      <c r="B58" s="33" t="s">
        <v>164</v>
      </c>
      <c r="C58" s="33">
        <f>C29+C30+C31</f>
        <v>1661485</v>
      </c>
      <c r="D58" s="135">
        <f t="shared" ref="D58:L58" si="15">D29+D30+D31</f>
        <v>1501018.12</v>
      </c>
      <c r="E58" s="33">
        <f t="shared" si="15"/>
        <v>202248</v>
      </c>
      <c r="F58" s="135">
        <f t="shared" si="15"/>
        <v>285876.96999999997</v>
      </c>
      <c r="G58" s="33">
        <f t="shared" si="15"/>
        <v>56876</v>
      </c>
      <c r="H58" s="135">
        <f t="shared" si="15"/>
        <v>68730.709999999992</v>
      </c>
      <c r="I58" s="33">
        <f t="shared" si="15"/>
        <v>39776</v>
      </c>
      <c r="J58" s="135">
        <f t="shared" si="15"/>
        <v>33240.15</v>
      </c>
      <c r="K58" s="33">
        <f t="shared" si="15"/>
        <v>1960385</v>
      </c>
      <c r="L58" s="135">
        <f t="shared" si="15"/>
        <v>1888865.9500000002</v>
      </c>
      <c r="M58" s="136">
        <f>(F58+H58+J58)/L58</f>
        <v>0.20533369771422896</v>
      </c>
    </row>
    <row r="59" spans="1:61" x14ac:dyDescent="0.25">
      <c r="B59" s="33" t="s">
        <v>165</v>
      </c>
      <c r="C59" s="33">
        <f>C32+C33+C34</f>
        <v>372648</v>
      </c>
      <c r="D59" s="135">
        <f t="shared" ref="D59:L59" si="16">D32+D33+D34</f>
        <v>485353.32999999996</v>
      </c>
      <c r="E59" s="33">
        <f t="shared" si="16"/>
        <v>48724</v>
      </c>
      <c r="F59" s="135">
        <f t="shared" si="16"/>
        <v>97445.4</v>
      </c>
      <c r="G59" s="33">
        <f t="shared" si="16"/>
        <v>12415</v>
      </c>
      <c r="H59" s="135">
        <f t="shared" si="16"/>
        <v>25369.63</v>
      </c>
      <c r="I59" s="33">
        <f t="shared" si="16"/>
        <v>11018</v>
      </c>
      <c r="J59" s="135">
        <f t="shared" si="16"/>
        <v>16535.36</v>
      </c>
      <c r="K59" s="33">
        <f t="shared" si="16"/>
        <v>444805</v>
      </c>
      <c r="L59" s="135">
        <f t="shared" si="16"/>
        <v>624703.72</v>
      </c>
      <c r="M59" s="136">
        <f>(F59+H59+J59)/L59</f>
        <v>0.22306636816569625</v>
      </c>
    </row>
    <row r="60" spans="1:61" x14ac:dyDescent="0.25">
      <c r="B60" s="33" t="s">
        <v>166</v>
      </c>
      <c r="C60" s="33">
        <f>C61-C58-C59</f>
        <v>1743096</v>
      </c>
      <c r="D60" s="135">
        <f t="shared" ref="D60:L60" si="17">D61-D58-D59</f>
        <v>2667331.2400000002</v>
      </c>
      <c r="E60" s="33">
        <f t="shared" si="17"/>
        <v>559132</v>
      </c>
      <c r="F60" s="135">
        <f t="shared" si="17"/>
        <v>1306561.7</v>
      </c>
      <c r="G60" s="33">
        <f t="shared" si="17"/>
        <v>75931</v>
      </c>
      <c r="H60" s="135">
        <f t="shared" si="17"/>
        <v>324497.48</v>
      </c>
      <c r="I60" s="33">
        <f t="shared" si="17"/>
        <v>78809</v>
      </c>
      <c r="J60" s="135">
        <f t="shared" si="17"/>
        <v>296052.34000000008</v>
      </c>
      <c r="K60" s="33">
        <f t="shared" si="17"/>
        <v>2456968</v>
      </c>
      <c r="L60" s="135">
        <f t="shared" si="17"/>
        <v>4594442.7600000016</v>
      </c>
      <c r="M60" s="136">
        <f>(F60+H60+J60)/L60</f>
        <v>0.4194440154479146</v>
      </c>
    </row>
    <row r="61" spans="1:61" x14ac:dyDescent="0.25">
      <c r="B61" s="33" t="s">
        <v>86</v>
      </c>
      <c r="C61" s="33">
        <f>SUM(C8:C54)</f>
        <v>3777229</v>
      </c>
      <c r="D61" s="135">
        <f t="shared" ref="D61:L61" si="18">SUM(D8:D54)</f>
        <v>4653702.6900000004</v>
      </c>
      <c r="E61" s="33">
        <f t="shared" si="18"/>
        <v>810104</v>
      </c>
      <c r="F61" s="135">
        <f t="shared" si="18"/>
        <v>1689884.0699999998</v>
      </c>
      <c r="G61" s="33">
        <f t="shared" si="18"/>
        <v>145222</v>
      </c>
      <c r="H61" s="135">
        <f t="shared" si="18"/>
        <v>418597.81999999995</v>
      </c>
      <c r="I61" s="33">
        <f t="shared" si="18"/>
        <v>129603</v>
      </c>
      <c r="J61" s="135">
        <f t="shared" si="18"/>
        <v>345827.85000000009</v>
      </c>
      <c r="K61" s="33">
        <f t="shared" si="18"/>
        <v>4862158</v>
      </c>
      <c r="L61" s="135">
        <f t="shared" si="18"/>
        <v>7108012.4300000016</v>
      </c>
      <c r="M61" s="136">
        <f>(F61+H61+J61)/L61</f>
        <v>0.34528776703335046</v>
      </c>
    </row>
    <row r="63" spans="1:61" x14ac:dyDescent="0.25">
      <c r="B63" s="33" t="s">
        <v>164</v>
      </c>
      <c r="C63" s="99">
        <f>ROUND(D58/100,0)</f>
        <v>15010</v>
      </c>
      <c r="D63" s="99">
        <f>ROUND(F58/100,0)</f>
        <v>2859</v>
      </c>
      <c r="E63" s="99">
        <f>ROUND(H58/100,0)</f>
        <v>687</v>
      </c>
      <c r="F63" s="99">
        <f>ROUND(J58/100,0)</f>
        <v>332</v>
      </c>
      <c r="G63" s="99">
        <f>D63+E63+F63</f>
        <v>3878</v>
      </c>
      <c r="H63" s="99">
        <f>ROUND(L58/100,0)</f>
        <v>18889</v>
      </c>
      <c r="I63" s="138">
        <f>G63/H63</f>
        <v>0.20530467467838426</v>
      </c>
      <c r="M63" s="137">
        <f>(D63+E63+F63)/H63</f>
        <v>0.20530467467838426</v>
      </c>
    </row>
    <row r="64" spans="1:61" x14ac:dyDescent="0.25">
      <c r="B64" s="33" t="s">
        <v>165</v>
      </c>
      <c r="C64" s="99">
        <f>ROUND(D59/100,0)</f>
        <v>4854</v>
      </c>
      <c r="D64" s="99">
        <f>ROUND(F59/100,0)</f>
        <v>974</v>
      </c>
      <c r="E64" s="99">
        <f>ROUND(H59/100,0)</f>
        <v>254</v>
      </c>
      <c r="F64" s="99">
        <f>ROUND(J59/100,0)</f>
        <v>165</v>
      </c>
      <c r="G64" s="99">
        <f t="shared" ref="G64:G66" si="19">D64+E64+F64</f>
        <v>1393</v>
      </c>
      <c r="H64" s="99">
        <f>ROUND(L59/100,0)</f>
        <v>6247</v>
      </c>
      <c r="I64" s="138">
        <f t="shared" ref="I64:I66" si="20">G64/H64</f>
        <v>0.2229870337762126</v>
      </c>
      <c r="M64" s="137">
        <f>(D64+E64+F64)/H64</f>
        <v>0.2229870337762126</v>
      </c>
    </row>
    <row r="65" spans="2:13" x14ac:dyDescent="0.25">
      <c r="B65" s="33" t="s">
        <v>166</v>
      </c>
      <c r="C65" s="99">
        <f>ROUND(D60/100,0)</f>
        <v>26673</v>
      </c>
      <c r="D65" s="99">
        <f>ROUND(F60/100,0)</f>
        <v>13066</v>
      </c>
      <c r="E65" s="99">
        <f>ROUND(H60/100,0)</f>
        <v>3245</v>
      </c>
      <c r="F65" s="99">
        <f>ROUND(J60/100,0)</f>
        <v>2961</v>
      </c>
      <c r="G65" s="99">
        <f t="shared" si="19"/>
        <v>19272</v>
      </c>
      <c r="H65" s="99">
        <f>ROUND(L60/100,0)</f>
        <v>45944</v>
      </c>
      <c r="I65" s="138">
        <f t="shared" si="20"/>
        <v>0.41946717743339718</v>
      </c>
      <c r="M65" s="137">
        <f>(D65+E65+F65)/H65</f>
        <v>0.41946717743339718</v>
      </c>
    </row>
    <row r="66" spans="2:13" x14ac:dyDescent="0.25">
      <c r="B66" s="33" t="s">
        <v>86</v>
      </c>
      <c r="C66" s="99">
        <f>ROUND(D61/100,0)</f>
        <v>46537</v>
      </c>
      <c r="D66" s="99">
        <f>ROUND(F61/100,0)</f>
        <v>16899</v>
      </c>
      <c r="E66" s="99">
        <f>ROUND(H61/100,0)</f>
        <v>4186</v>
      </c>
      <c r="F66" s="99">
        <f>ROUND(J61/100,0)</f>
        <v>3458</v>
      </c>
      <c r="G66" s="99">
        <f t="shared" si="19"/>
        <v>24543</v>
      </c>
      <c r="H66" s="99">
        <f>ROUND(L61/100,0)</f>
        <v>71080</v>
      </c>
      <c r="I66" s="138">
        <f t="shared" si="20"/>
        <v>0.34528700056274619</v>
      </c>
      <c r="M66" s="137">
        <f>(D66+E66+F66)/H66</f>
        <v>0.34528700056274619</v>
      </c>
    </row>
  </sheetData>
  <mergeCells count="43">
    <mergeCell ref="BH5:BI6"/>
    <mergeCell ref="C6:D6"/>
    <mergeCell ref="E6:F6"/>
    <mergeCell ref="A55:B55"/>
    <mergeCell ref="AV5:AW6"/>
    <mergeCell ref="AX5:AY6"/>
    <mergeCell ref="AZ5:BA6"/>
    <mergeCell ref="BB5:BC6"/>
    <mergeCell ref="BD5:BE6"/>
    <mergeCell ref="BF5:BG6"/>
    <mergeCell ref="AI5:AJ6"/>
    <mergeCell ref="AK5:AL6"/>
    <mergeCell ref="AM5:AN6"/>
    <mergeCell ref="AP5:AQ6"/>
    <mergeCell ref="AR5:AS6"/>
    <mergeCell ref="AT5:AU6"/>
    <mergeCell ref="AG5:AH6"/>
    <mergeCell ref="K5:L6"/>
    <mergeCell ref="M5:N6"/>
    <mergeCell ref="O5:P6"/>
    <mergeCell ref="Q5:R6"/>
    <mergeCell ref="S5:T6"/>
    <mergeCell ref="U5:V6"/>
    <mergeCell ref="W5:X6"/>
    <mergeCell ref="Y5:Z6"/>
    <mergeCell ref="AA5:AB6"/>
    <mergeCell ref="AC5:AD6"/>
    <mergeCell ref="AE5:AF6"/>
    <mergeCell ref="C2:E2"/>
    <mergeCell ref="AP2:AR2"/>
    <mergeCell ref="AS2:AV2"/>
    <mergeCell ref="C4:AN4"/>
    <mergeCell ref="AP4:BI4"/>
    <mergeCell ref="A5:A7"/>
    <mergeCell ref="B5:B7"/>
    <mergeCell ref="C5:F5"/>
    <mergeCell ref="G5:H6"/>
    <mergeCell ref="I5:J6"/>
    <mergeCell ref="C57:D57"/>
    <mergeCell ref="E57:F57"/>
    <mergeCell ref="G57:H57"/>
    <mergeCell ref="I57:J57"/>
    <mergeCell ref="K57:L5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58"/>
  <sheetViews>
    <sheetView tabSelected="1" workbookViewId="0">
      <selection activeCell="B4" sqref="B4:B7"/>
    </sheetView>
  </sheetViews>
  <sheetFormatPr defaultRowHeight="15" x14ac:dyDescent="0.25"/>
  <cols>
    <col min="1" max="1" width="6.28515625" style="99" customWidth="1"/>
    <col min="2" max="2" width="28.5703125" style="99" customWidth="1"/>
    <col min="3" max="3" width="9.140625" style="99"/>
    <col min="4" max="4" width="9.5703125" style="99" bestFit="1" customWidth="1"/>
    <col min="5" max="5" width="9.140625" style="99"/>
    <col min="6" max="6" width="9.5703125" style="99" bestFit="1" customWidth="1"/>
    <col min="7" max="9" width="9.140625" style="99"/>
    <col min="10" max="10" width="9.5703125" style="99" bestFit="1" customWidth="1"/>
    <col min="11" max="11" width="10.140625" style="99" customWidth="1"/>
    <col min="12" max="12" width="10.5703125" style="99" customWidth="1"/>
    <col min="13" max="13" width="9.140625" style="99"/>
    <col min="14" max="14" width="9.85546875" style="99" customWidth="1"/>
    <col min="15" max="15" width="9.140625" style="99"/>
    <col min="16" max="16" width="11.7109375" style="99" customWidth="1"/>
    <col min="17" max="19" width="9.140625" style="99"/>
    <col min="20" max="20" width="10.5703125" style="99" customWidth="1"/>
    <col min="21" max="16384" width="9.140625" style="99"/>
  </cols>
  <sheetData>
    <row r="2" spans="1:20" ht="20.25" customHeight="1" x14ac:dyDescent="0.45">
      <c r="A2" s="257" t="s">
        <v>217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</row>
    <row r="3" spans="1:20" ht="19.5" thickBot="1" x14ac:dyDescent="0.45">
      <c r="R3" s="264" t="s">
        <v>175</v>
      </c>
      <c r="S3" s="264"/>
      <c r="T3" s="264"/>
    </row>
    <row r="4" spans="1:20" s="141" customFormat="1" ht="24.75" customHeight="1" thickBot="1" x14ac:dyDescent="0.45">
      <c r="A4" s="258" t="s">
        <v>5</v>
      </c>
      <c r="B4" s="261" t="s">
        <v>6</v>
      </c>
      <c r="C4" s="268" t="s">
        <v>3</v>
      </c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70"/>
    </row>
    <row r="5" spans="1:20" s="141" customFormat="1" ht="24.75" customHeight="1" x14ac:dyDescent="0.25">
      <c r="A5" s="259"/>
      <c r="B5" s="262"/>
      <c r="C5" s="254" t="s">
        <v>7</v>
      </c>
      <c r="D5" s="255"/>
      <c r="E5" s="255"/>
      <c r="F5" s="256"/>
      <c r="G5" s="244" t="s">
        <v>173</v>
      </c>
      <c r="H5" s="244"/>
      <c r="I5" s="250" t="s">
        <v>10</v>
      </c>
      <c r="J5" s="251"/>
      <c r="K5" s="246" t="s">
        <v>16</v>
      </c>
      <c r="L5" s="247"/>
      <c r="M5" s="246" t="s">
        <v>18</v>
      </c>
      <c r="N5" s="247"/>
      <c r="O5" s="246" t="s">
        <v>19</v>
      </c>
      <c r="P5" s="247"/>
      <c r="Q5" s="246" t="s">
        <v>174</v>
      </c>
      <c r="R5" s="247"/>
      <c r="S5" s="246" t="s">
        <v>23</v>
      </c>
      <c r="T5" s="247"/>
    </row>
    <row r="6" spans="1:20" s="141" customFormat="1" ht="20.25" customHeight="1" x14ac:dyDescent="0.25">
      <c r="A6" s="259"/>
      <c r="B6" s="262"/>
      <c r="C6" s="265" t="s">
        <v>35</v>
      </c>
      <c r="D6" s="266"/>
      <c r="E6" s="266" t="s">
        <v>36</v>
      </c>
      <c r="F6" s="267"/>
      <c r="G6" s="245"/>
      <c r="H6" s="245"/>
      <c r="I6" s="252"/>
      <c r="J6" s="253"/>
      <c r="K6" s="248"/>
      <c r="L6" s="249"/>
      <c r="M6" s="248"/>
      <c r="N6" s="249"/>
      <c r="O6" s="248"/>
      <c r="P6" s="249"/>
      <c r="Q6" s="248"/>
      <c r="R6" s="249"/>
      <c r="S6" s="248"/>
      <c r="T6" s="249"/>
    </row>
    <row r="7" spans="1:20" s="141" customFormat="1" ht="15.75" thickBot="1" x14ac:dyDescent="0.3">
      <c r="A7" s="260"/>
      <c r="B7" s="263"/>
      <c r="C7" s="142" t="s">
        <v>37</v>
      </c>
      <c r="D7" s="143" t="s">
        <v>38</v>
      </c>
      <c r="E7" s="143" t="s">
        <v>37</v>
      </c>
      <c r="F7" s="144" t="s">
        <v>38</v>
      </c>
      <c r="G7" s="145" t="s">
        <v>37</v>
      </c>
      <c r="H7" s="146" t="s">
        <v>38</v>
      </c>
      <c r="I7" s="142" t="s">
        <v>37</v>
      </c>
      <c r="J7" s="144" t="s">
        <v>38</v>
      </c>
      <c r="K7" s="142" t="s">
        <v>37</v>
      </c>
      <c r="L7" s="144" t="s">
        <v>38</v>
      </c>
      <c r="M7" s="142" t="s">
        <v>37</v>
      </c>
      <c r="N7" s="144" t="s">
        <v>38</v>
      </c>
      <c r="O7" s="142" t="s">
        <v>37</v>
      </c>
      <c r="P7" s="144" t="s">
        <v>38</v>
      </c>
      <c r="Q7" s="142" t="s">
        <v>37</v>
      </c>
      <c r="R7" s="144" t="s">
        <v>38</v>
      </c>
      <c r="S7" s="142" t="s">
        <v>37</v>
      </c>
      <c r="T7" s="144" t="s">
        <v>38</v>
      </c>
    </row>
    <row r="8" spans="1:20" x14ac:dyDescent="0.25">
      <c r="A8" s="51">
        <v>1</v>
      </c>
      <c r="B8" s="52" t="s">
        <v>39</v>
      </c>
      <c r="C8" s="53">
        <v>2448</v>
      </c>
      <c r="D8" s="140">
        <v>4448.43</v>
      </c>
      <c r="E8" s="54">
        <v>1169</v>
      </c>
      <c r="F8" s="140">
        <v>5428.77</v>
      </c>
      <c r="G8" s="54">
        <v>664</v>
      </c>
      <c r="H8" s="271">
        <v>1116.22</v>
      </c>
      <c r="I8" s="147">
        <f>C8+E8+G8</f>
        <v>4281</v>
      </c>
      <c r="J8" s="148">
        <f>ROUND(D8+F8+H8,0)</f>
        <v>10993</v>
      </c>
      <c r="K8" s="147">
        <v>4943</v>
      </c>
      <c r="L8" s="153">
        <v>45437.2145147025</v>
      </c>
      <c r="M8" s="54">
        <v>414</v>
      </c>
      <c r="N8" s="140">
        <v>1191.43</v>
      </c>
      <c r="O8" s="54">
        <v>1264</v>
      </c>
      <c r="P8" s="140">
        <v>10475.879999999999</v>
      </c>
      <c r="Q8" s="54">
        <v>1452</v>
      </c>
      <c r="R8" s="274">
        <v>3257.59</v>
      </c>
      <c r="S8" s="147">
        <f>I8+K8+M8+O8+Q8</f>
        <v>12354</v>
      </c>
      <c r="T8" s="153">
        <f>ROUND(J8+L8+N8+P8+R8,0)</f>
        <v>71355</v>
      </c>
    </row>
    <row r="9" spans="1:20" x14ac:dyDescent="0.25">
      <c r="A9" s="34">
        <v>2</v>
      </c>
      <c r="B9" s="35" t="s">
        <v>40</v>
      </c>
      <c r="C9" s="37">
        <v>2395</v>
      </c>
      <c r="D9" s="135">
        <v>4447.16</v>
      </c>
      <c r="E9" s="33">
        <v>658</v>
      </c>
      <c r="F9" s="135">
        <v>2944.2</v>
      </c>
      <c r="G9" s="33">
        <v>374</v>
      </c>
      <c r="H9" s="272">
        <v>1051.22</v>
      </c>
      <c r="I9" s="147">
        <f t="shared" ref="I9:I57" si="0">C9+E9+G9</f>
        <v>3427</v>
      </c>
      <c r="J9" s="148">
        <f t="shared" ref="J9:J57" si="1">ROUND(D9+F9+H9,0)</f>
        <v>8443</v>
      </c>
      <c r="K9" s="149">
        <v>2927</v>
      </c>
      <c r="L9" s="273">
        <v>52182.068182814997</v>
      </c>
      <c r="M9" s="33">
        <v>260</v>
      </c>
      <c r="N9" s="135">
        <v>1209.05</v>
      </c>
      <c r="O9" s="33">
        <v>949</v>
      </c>
      <c r="P9" s="135">
        <v>9594.0300000000007</v>
      </c>
      <c r="Q9" s="33">
        <v>1543</v>
      </c>
      <c r="R9" s="275">
        <v>5293.1900000000005</v>
      </c>
      <c r="S9" s="149">
        <f t="shared" ref="S9:S48" si="2">I9+K9+M9+O9+Q9</f>
        <v>9106</v>
      </c>
      <c r="T9" s="150">
        <f t="shared" ref="T9:T48" si="3">ROUND(J9+L9+N9+P9+R9,0)</f>
        <v>76721</v>
      </c>
    </row>
    <row r="10" spans="1:20" x14ac:dyDescent="0.25">
      <c r="A10" s="51">
        <v>3</v>
      </c>
      <c r="B10" s="35" t="s">
        <v>41</v>
      </c>
      <c r="C10" s="37">
        <v>690196</v>
      </c>
      <c r="D10" s="135">
        <v>1125148.1599999999</v>
      </c>
      <c r="E10" s="33">
        <v>197681</v>
      </c>
      <c r="F10" s="135">
        <v>433362.53300000005</v>
      </c>
      <c r="G10" s="33">
        <v>56030</v>
      </c>
      <c r="H10" s="272">
        <v>184149.25200000001</v>
      </c>
      <c r="I10" s="147">
        <f t="shared" si="0"/>
        <v>943907</v>
      </c>
      <c r="J10" s="148">
        <f t="shared" si="1"/>
        <v>1742660</v>
      </c>
      <c r="K10" s="149">
        <v>129555</v>
      </c>
      <c r="L10" s="273">
        <v>839599.67825940065</v>
      </c>
      <c r="M10" s="33">
        <v>10752</v>
      </c>
      <c r="N10" s="135">
        <v>41668.39</v>
      </c>
      <c r="O10" s="33">
        <v>22201</v>
      </c>
      <c r="P10" s="135">
        <v>252882.71</v>
      </c>
      <c r="Q10" s="33">
        <v>61431</v>
      </c>
      <c r="R10" s="275">
        <v>168713.14</v>
      </c>
      <c r="S10" s="149">
        <f t="shared" si="2"/>
        <v>1167846</v>
      </c>
      <c r="T10" s="150">
        <f t="shared" si="3"/>
        <v>3045524</v>
      </c>
    </row>
    <row r="11" spans="1:20" x14ac:dyDescent="0.25">
      <c r="A11" s="34">
        <v>4</v>
      </c>
      <c r="B11" s="35" t="s">
        <v>42</v>
      </c>
      <c r="C11" s="37">
        <v>117046</v>
      </c>
      <c r="D11" s="135">
        <v>184728.86</v>
      </c>
      <c r="E11" s="33">
        <v>31590</v>
      </c>
      <c r="F11" s="135">
        <v>70884.573000000004</v>
      </c>
      <c r="G11" s="33">
        <v>11363</v>
      </c>
      <c r="H11" s="272">
        <v>43447.134000000005</v>
      </c>
      <c r="I11" s="147">
        <f t="shared" si="0"/>
        <v>159999</v>
      </c>
      <c r="J11" s="148">
        <f t="shared" si="1"/>
        <v>299061</v>
      </c>
      <c r="K11" s="149">
        <v>45941</v>
      </c>
      <c r="L11" s="273">
        <v>238205.55443665999</v>
      </c>
      <c r="M11" s="33">
        <v>2933</v>
      </c>
      <c r="N11" s="135">
        <v>9651.02</v>
      </c>
      <c r="O11" s="33">
        <v>5861</v>
      </c>
      <c r="P11" s="135">
        <v>46429.599999999999</v>
      </c>
      <c r="Q11" s="33">
        <v>13701</v>
      </c>
      <c r="R11" s="275">
        <v>39860.1</v>
      </c>
      <c r="S11" s="149">
        <f t="shared" si="2"/>
        <v>228435</v>
      </c>
      <c r="T11" s="150">
        <f t="shared" si="3"/>
        <v>633207</v>
      </c>
    </row>
    <row r="12" spans="1:20" x14ac:dyDescent="0.25">
      <c r="A12" s="51">
        <v>5</v>
      </c>
      <c r="B12" s="35" t="s">
        <v>43</v>
      </c>
      <c r="C12" s="37">
        <v>5881</v>
      </c>
      <c r="D12" s="135">
        <v>14881.26</v>
      </c>
      <c r="E12" s="33">
        <v>2598</v>
      </c>
      <c r="F12" s="135">
        <v>6152.58</v>
      </c>
      <c r="G12" s="33">
        <v>1410</v>
      </c>
      <c r="H12" s="272">
        <v>6695.84</v>
      </c>
      <c r="I12" s="147">
        <f t="shared" si="0"/>
        <v>9889</v>
      </c>
      <c r="J12" s="148">
        <f t="shared" si="1"/>
        <v>27730</v>
      </c>
      <c r="K12" s="149">
        <v>5859</v>
      </c>
      <c r="L12" s="273">
        <v>53579.398182814999</v>
      </c>
      <c r="M12" s="33">
        <v>356</v>
      </c>
      <c r="N12" s="135">
        <v>979.63</v>
      </c>
      <c r="O12" s="33">
        <v>944</v>
      </c>
      <c r="P12" s="135">
        <v>9071.39</v>
      </c>
      <c r="Q12" s="33">
        <v>1779</v>
      </c>
      <c r="R12" s="275">
        <v>6250.0450000000001</v>
      </c>
      <c r="S12" s="149">
        <f t="shared" si="2"/>
        <v>18827</v>
      </c>
      <c r="T12" s="150">
        <f t="shared" si="3"/>
        <v>97610</v>
      </c>
    </row>
    <row r="13" spans="1:20" x14ac:dyDescent="0.25">
      <c r="A13" s="34">
        <v>6</v>
      </c>
      <c r="B13" s="35" t="s">
        <v>44</v>
      </c>
      <c r="C13" s="37">
        <v>10659</v>
      </c>
      <c r="D13" s="135">
        <v>26858.67</v>
      </c>
      <c r="E13" s="33">
        <v>4190</v>
      </c>
      <c r="F13" s="135">
        <v>14366.477999999999</v>
      </c>
      <c r="G13" s="33">
        <v>3075</v>
      </c>
      <c r="H13" s="272">
        <v>15123.317999999999</v>
      </c>
      <c r="I13" s="147">
        <f t="shared" si="0"/>
        <v>17924</v>
      </c>
      <c r="J13" s="148">
        <f t="shared" si="1"/>
        <v>56348</v>
      </c>
      <c r="K13" s="149">
        <v>13146</v>
      </c>
      <c r="L13" s="273">
        <v>97276.879107299988</v>
      </c>
      <c r="M13" s="33">
        <v>703</v>
      </c>
      <c r="N13" s="135">
        <v>2609.2583</v>
      </c>
      <c r="O13" s="33">
        <v>1837</v>
      </c>
      <c r="P13" s="135">
        <v>26858.18</v>
      </c>
      <c r="Q13" s="33">
        <v>6090</v>
      </c>
      <c r="R13" s="275">
        <v>30087.25</v>
      </c>
      <c r="S13" s="149">
        <f t="shared" si="2"/>
        <v>39700</v>
      </c>
      <c r="T13" s="150">
        <f t="shared" si="3"/>
        <v>213180</v>
      </c>
    </row>
    <row r="14" spans="1:20" x14ac:dyDescent="0.25">
      <c r="A14" s="51">
        <v>7</v>
      </c>
      <c r="B14" s="35" t="s">
        <v>45</v>
      </c>
      <c r="C14" s="37">
        <v>77193</v>
      </c>
      <c r="D14" s="135">
        <v>140617.07</v>
      </c>
      <c r="E14" s="33">
        <v>24808</v>
      </c>
      <c r="F14" s="135">
        <v>51576.618000000002</v>
      </c>
      <c r="G14" s="33">
        <v>5492</v>
      </c>
      <c r="H14" s="272">
        <v>21478.457999999999</v>
      </c>
      <c r="I14" s="147">
        <f t="shared" si="0"/>
        <v>107493</v>
      </c>
      <c r="J14" s="148">
        <f t="shared" si="1"/>
        <v>213672</v>
      </c>
      <c r="K14" s="149">
        <v>36946</v>
      </c>
      <c r="L14" s="273">
        <v>211871.63512730249</v>
      </c>
      <c r="M14" s="33">
        <v>1915</v>
      </c>
      <c r="N14" s="135">
        <v>8964.48</v>
      </c>
      <c r="O14" s="33">
        <v>4342</v>
      </c>
      <c r="P14" s="135">
        <v>54876.47</v>
      </c>
      <c r="Q14" s="33">
        <v>11870</v>
      </c>
      <c r="R14" s="275">
        <v>37042.229999999996</v>
      </c>
      <c r="S14" s="149">
        <f t="shared" si="2"/>
        <v>162566</v>
      </c>
      <c r="T14" s="150">
        <f t="shared" si="3"/>
        <v>526427</v>
      </c>
    </row>
    <row r="15" spans="1:20" x14ac:dyDescent="0.25">
      <c r="A15" s="34">
        <v>8</v>
      </c>
      <c r="B15" s="35" t="s">
        <v>46</v>
      </c>
      <c r="C15" s="37">
        <v>25680</v>
      </c>
      <c r="D15" s="135">
        <v>54949.06</v>
      </c>
      <c r="E15" s="33">
        <v>7009</v>
      </c>
      <c r="F15" s="135">
        <v>18548.900000000001</v>
      </c>
      <c r="G15" s="33">
        <v>4444</v>
      </c>
      <c r="H15" s="272">
        <v>9216.9599999999991</v>
      </c>
      <c r="I15" s="147">
        <f t="shared" si="0"/>
        <v>37133</v>
      </c>
      <c r="J15" s="148">
        <f t="shared" si="1"/>
        <v>82715</v>
      </c>
      <c r="K15" s="149">
        <v>16118</v>
      </c>
      <c r="L15" s="273">
        <v>78993.488071030006</v>
      </c>
      <c r="M15" s="33">
        <v>782</v>
      </c>
      <c r="N15" s="135">
        <v>3204.35</v>
      </c>
      <c r="O15" s="33">
        <v>2006</v>
      </c>
      <c r="P15" s="135">
        <v>18594.18</v>
      </c>
      <c r="Q15" s="33">
        <v>6180</v>
      </c>
      <c r="R15" s="275">
        <v>13951.981</v>
      </c>
      <c r="S15" s="149">
        <f t="shared" si="2"/>
        <v>62219</v>
      </c>
      <c r="T15" s="150">
        <f t="shared" si="3"/>
        <v>197459</v>
      </c>
    </row>
    <row r="16" spans="1:20" x14ac:dyDescent="0.25">
      <c r="A16" s="51">
        <v>9</v>
      </c>
      <c r="B16" s="35" t="s">
        <v>49</v>
      </c>
      <c r="C16" s="37">
        <v>4997</v>
      </c>
      <c r="D16" s="135">
        <v>10475.35</v>
      </c>
      <c r="E16" s="33">
        <v>2589</v>
      </c>
      <c r="F16" s="135">
        <v>8125.75</v>
      </c>
      <c r="G16" s="33">
        <v>917</v>
      </c>
      <c r="H16" s="272">
        <v>2082.9700000000003</v>
      </c>
      <c r="I16" s="147">
        <f t="shared" si="0"/>
        <v>8503</v>
      </c>
      <c r="J16" s="148">
        <f t="shared" si="1"/>
        <v>20684</v>
      </c>
      <c r="K16" s="149">
        <v>4005</v>
      </c>
      <c r="L16" s="273">
        <v>47547.190392815006</v>
      </c>
      <c r="M16" s="33">
        <v>375</v>
      </c>
      <c r="N16" s="135">
        <v>1318.04</v>
      </c>
      <c r="O16" s="33">
        <v>1092</v>
      </c>
      <c r="P16" s="135">
        <v>8927.26</v>
      </c>
      <c r="Q16" s="33">
        <v>1703</v>
      </c>
      <c r="R16" s="275">
        <v>5261.04</v>
      </c>
      <c r="S16" s="149">
        <f t="shared" si="2"/>
        <v>15678</v>
      </c>
      <c r="T16" s="150">
        <f t="shared" si="3"/>
        <v>83738</v>
      </c>
    </row>
    <row r="17" spans="1:20" x14ac:dyDescent="0.25">
      <c r="A17" s="34">
        <v>10</v>
      </c>
      <c r="B17" s="35" t="s">
        <v>50</v>
      </c>
      <c r="C17" s="37">
        <v>11146</v>
      </c>
      <c r="D17" s="135">
        <v>17095.919999999998</v>
      </c>
      <c r="E17" s="33">
        <v>5094</v>
      </c>
      <c r="F17" s="135">
        <v>8778.06</v>
      </c>
      <c r="G17" s="33">
        <v>1354</v>
      </c>
      <c r="H17" s="272">
        <v>3187.71</v>
      </c>
      <c r="I17" s="147">
        <f t="shared" si="0"/>
        <v>17594</v>
      </c>
      <c r="J17" s="148">
        <f t="shared" si="1"/>
        <v>29062</v>
      </c>
      <c r="K17" s="149">
        <v>6414</v>
      </c>
      <c r="L17" s="273">
        <v>64135.432029404998</v>
      </c>
      <c r="M17" s="33">
        <v>470</v>
      </c>
      <c r="N17" s="135">
        <v>1671.0936099999999</v>
      </c>
      <c r="O17" s="33">
        <v>1239</v>
      </c>
      <c r="P17" s="135">
        <v>14894.278749999999</v>
      </c>
      <c r="Q17" s="33">
        <v>3689</v>
      </c>
      <c r="R17" s="275">
        <v>9747.630000000001</v>
      </c>
      <c r="S17" s="149">
        <f t="shared" si="2"/>
        <v>29406</v>
      </c>
      <c r="T17" s="150">
        <f t="shared" si="3"/>
        <v>119510</v>
      </c>
    </row>
    <row r="18" spans="1:20" x14ac:dyDescent="0.25">
      <c r="A18" s="51">
        <v>11</v>
      </c>
      <c r="B18" s="35" t="s">
        <v>51</v>
      </c>
      <c r="C18" s="37">
        <v>22501</v>
      </c>
      <c r="D18" s="135">
        <v>43736.17</v>
      </c>
      <c r="E18" s="33">
        <v>9873</v>
      </c>
      <c r="F18" s="135">
        <v>26060.135999999999</v>
      </c>
      <c r="G18" s="33">
        <v>7532</v>
      </c>
      <c r="H18" s="272">
        <v>16707.184000000001</v>
      </c>
      <c r="I18" s="147">
        <f t="shared" si="0"/>
        <v>39906</v>
      </c>
      <c r="J18" s="148">
        <f t="shared" si="1"/>
        <v>86503</v>
      </c>
      <c r="K18" s="149">
        <v>18614</v>
      </c>
      <c r="L18" s="273">
        <v>208159.08299503499</v>
      </c>
      <c r="M18" s="33">
        <v>1174</v>
      </c>
      <c r="N18" s="135">
        <v>4061.8</v>
      </c>
      <c r="O18" s="33">
        <v>7251</v>
      </c>
      <c r="P18" s="135">
        <v>58313.62</v>
      </c>
      <c r="Q18" s="33">
        <v>5282</v>
      </c>
      <c r="R18" s="275">
        <v>32097.61</v>
      </c>
      <c r="S18" s="149">
        <f t="shared" si="2"/>
        <v>72227</v>
      </c>
      <c r="T18" s="150">
        <f t="shared" si="3"/>
        <v>389135</v>
      </c>
    </row>
    <row r="19" spans="1:20" x14ac:dyDescent="0.25">
      <c r="A19" s="34">
        <v>12</v>
      </c>
      <c r="B19" s="35" t="s">
        <v>52</v>
      </c>
      <c r="C19" s="37">
        <v>1467</v>
      </c>
      <c r="D19" s="135">
        <v>1535.54</v>
      </c>
      <c r="E19" s="33">
        <v>112</v>
      </c>
      <c r="F19" s="135">
        <v>834.25</v>
      </c>
      <c r="G19" s="33">
        <v>411</v>
      </c>
      <c r="H19" s="272">
        <v>1237.28</v>
      </c>
      <c r="I19" s="147">
        <f t="shared" si="0"/>
        <v>1990</v>
      </c>
      <c r="J19" s="148">
        <f t="shared" si="1"/>
        <v>3607</v>
      </c>
      <c r="K19" s="149">
        <v>1107</v>
      </c>
      <c r="L19" s="273">
        <v>18554.468182814999</v>
      </c>
      <c r="M19" s="33">
        <v>60</v>
      </c>
      <c r="N19" s="135">
        <v>466</v>
      </c>
      <c r="O19" s="33">
        <v>224</v>
      </c>
      <c r="P19" s="135">
        <v>5026</v>
      </c>
      <c r="Q19" s="33">
        <v>496</v>
      </c>
      <c r="R19" s="275">
        <v>1942</v>
      </c>
      <c r="S19" s="149">
        <f t="shared" si="2"/>
        <v>3877</v>
      </c>
      <c r="T19" s="150">
        <f t="shared" si="3"/>
        <v>29595</v>
      </c>
    </row>
    <row r="20" spans="1:20" x14ac:dyDescent="0.25">
      <c r="A20" s="51">
        <v>13</v>
      </c>
      <c r="B20" s="35" t="s">
        <v>53</v>
      </c>
      <c r="C20" s="37">
        <v>3822</v>
      </c>
      <c r="D20" s="135">
        <v>21662</v>
      </c>
      <c r="E20" s="33">
        <v>3324</v>
      </c>
      <c r="F20" s="135">
        <v>13177</v>
      </c>
      <c r="G20" s="33">
        <v>901</v>
      </c>
      <c r="H20" s="272">
        <v>18223.59</v>
      </c>
      <c r="I20" s="147">
        <f t="shared" si="0"/>
        <v>8047</v>
      </c>
      <c r="J20" s="148">
        <f t="shared" si="1"/>
        <v>53063</v>
      </c>
      <c r="K20" s="149">
        <v>12237</v>
      </c>
      <c r="L20" s="273">
        <v>101530.80844659002</v>
      </c>
      <c r="M20" s="33">
        <v>482</v>
      </c>
      <c r="N20" s="135">
        <v>2070.1999999999998</v>
      </c>
      <c r="O20" s="33">
        <v>1313</v>
      </c>
      <c r="P20" s="135">
        <v>30649.7</v>
      </c>
      <c r="Q20" s="33">
        <v>1867</v>
      </c>
      <c r="R20" s="275">
        <v>25340.345000000001</v>
      </c>
      <c r="S20" s="149">
        <f t="shared" si="2"/>
        <v>23946</v>
      </c>
      <c r="T20" s="150">
        <f t="shared" si="3"/>
        <v>212654</v>
      </c>
    </row>
    <row r="21" spans="1:20" x14ac:dyDescent="0.25">
      <c r="A21" s="34">
        <v>14</v>
      </c>
      <c r="B21" s="35" t="s">
        <v>54</v>
      </c>
      <c r="C21" s="37">
        <v>9090</v>
      </c>
      <c r="D21" s="135">
        <v>26587.59</v>
      </c>
      <c r="E21" s="33">
        <v>7911</v>
      </c>
      <c r="F21" s="135">
        <v>19677.48</v>
      </c>
      <c r="G21" s="33">
        <v>1809</v>
      </c>
      <c r="H21" s="272">
        <v>18989.297999999999</v>
      </c>
      <c r="I21" s="147">
        <f t="shared" si="0"/>
        <v>18810</v>
      </c>
      <c r="J21" s="148">
        <f t="shared" si="1"/>
        <v>65254</v>
      </c>
      <c r="K21" s="149">
        <v>7877</v>
      </c>
      <c r="L21" s="273">
        <v>84535.078182814992</v>
      </c>
      <c r="M21" s="33">
        <v>528</v>
      </c>
      <c r="N21" s="135">
        <v>1943.51</v>
      </c>
      <c r="O21" s="33">
        <v>1227</v>
      </c>
      <c r="P21" s="135">
        <v>21378.77</v>
      </c>
      <c r="Q21" s="33">
        <v>2006</v>
      </c>
      <c r="R21" s="275">
        <v>17745.490000000002</v>
      </c>
      <c r="S21" s="149">
        <f t="shared" si="2"/>
        <v>30448</v>
      </c>
      <c r="T21" s="150">
        <f t="shared" si="3"/>
        <v>190857</v>
      </c>
    </row>
    <row r="22" spans="1:20" x14ac:dyDescent="0.25">
      <c r="A22" s="51">
        <v>15</v>
      </c>
      <c r="B22" s="35" t="s">
        <v>55</v>
      </c>
      <c r="C22" s="37">
        <v>76442</v>
      </c>
      <c r="D22" s="135">
        <v>110476.68</v>
      </c>
      <c r="E22" s="33">
        <v>24519</v>
      </c>
      <c r="F22" s="135">
        <v>69820.937999999995</v>
      </c>
      <c r="G22" s="33">
        <v>6750</v>
      </c>
      <c r="H22" s="272">
        <v>25160.895</v>
      </c>
      <c r="I22" s="147">
        <f t="shared" si="0"/>
        <v>107711</v>
      </c>
      <c r="J22" s="148">
        <f t="shared" si="1"/>
        <v>205459</v>
      </c>
      <c r="K22" s="149">
        <v>20963</v>
      </c>
      <c r="L22" s="273">
        <v>156595.76155990252</v>
      </c>
      <c r="M22" s="33">
        <v>1514</v>
      </c>
      <c r="N22" s="135">
        <v>5899.1168900000002</v>
      </c>
      <c r="O22" s="33">
        <v>3938</v>
      </c>
      <c r="P22" s="135">
        <v>39266.21</v>
      </c>
      <c r="Q22" s="33">
        <v>9889</v>
      </c>
      <c r="R22" s="275">
        <v>33720.024000000005</v>
      </c>
      <c r="S22" s="149">
        <f t="shared" si="2"/>
        <v>144015</v>
      </c>
      <c r="T22" s="150">
        <f t="shared" si="3"/>
        <v>440940</v>
      </c>
    </row>
    <row r="23" spans="1:20" x14ac:dyDescent="0.25">
      <c r="A23" s="34">
        <v>16</v>
      </c>
      <c r="B23" s="35" t="s">
        <v>56</v>
      </c>
      <c r="C23" s="37">
        <v>2710</v>
      </c>
      <c r="D23" s="135">
        <v>2870.29</v>
      </c>
      <c r="E23" s="33">
        <v>534</v>
      </c>
      <c r="F23" s="135">
        <v>2143.86</v>
      </c>
      <c r="G23" s="33">
        <v>313</v>
      </c>
      <c r="H23" s="272">
        <v>694.6</v>
      </c>
      <c r="I23" s="147">
        <f t="shared" si="0"/>
        <v>3557</v>
      </c>
      <c r="J23" s="148">
        <f t="shared" si="1"/>
        <v>5709</v>
      </c>
      <c r="K23" s="149">
        <v>2563</v>
      </c>
      <c r="L23" s="273">
        <v>14397.949582814999</v>
      </c>
      <c r="M23" s="33">
        <v>157</v>
      </c>
      <c r="N23" s="135">
        <v>789.01610000000005</v>
      </c>
      <c r="O23" s="33">
        <v>430</v>
      </c>
      <c r="P23" s="135">
        <v>5029.6225000000004</v>
      </c>
      <c r="Q23" s="33">
        <v>1255</v>
      </c>
      <c r="R23" s="275">
        <v>7131.43</v>
      </c>
      <c r="S23" s="149">
        <f t="shared" si="2"/>
        <v>7962</v>
      </c>
      <c r="T23" s="150">
        <f t="shared" si="3"/>
        <v>33057</v>
      </c>
    </row>
    <row r="24" spans="1:20" x14ac:dyDescent="0.25">
      <c r="A24" s="51">
        <v>17</v>
      </c>
      <c r="B24" s="35" t="s">
        <v>57</v>
      </c>
      <c r="C24" s="37">
        <v>11673</v>
      </c>
      <c r="D24" s="135">
        <v>16476.23</v>
      </c>
      <c r="E24" s="33">
        <v>7016</v>
      </c>
      <c r="F24" s="135">
        <v>15397.09</v>
      </c>
      <c r="G24" s="33">
        <v>1285</v>
      </c>
      <c r="H24" s="272">
        <v>7750.1100000000006</v>
      </c>
      <c r="I24" s="147">
        <f t="shared" si="0"/>
        <v>19974</v>
      </c>
      <c r="J24" s="148">
        <f t="shared" si="1"/>
        <v>39623</v>
      </c>
      <c r="K24" s="149">
        <v>5502</v>
      </c>
      <c r="L24" s="273">
        <v>49680.992446589997</v>
      </c>
      <c r="M24" s="33">
        <v>592</v>
      </c>
      <c r="N24" s="135">
        <v>2522.4499999999998</v>
      </c>
      <c r="O24" s="33">
        <v>1788</v>
      </c>
      <c r="P24" s="135">
        <v>15350.23</v>
      </c>
      <c r="Q24" s="33">
        <v>3683</v>
      </c>
      <c r="R24" s="275">
        <v>9799.48</v>
      </c>
      <c r="S24" s="149">
        <f t="shared" si="2"/>
        <v>31539</v>
      </c>
      <c r="T24" s="150">
        <f t="shared" si="3"/>
        <v>116976</v>
      </c>
    </row>
    <row r="25" spans="1:20" x14ac:dyDescent="0.25">
      <c r="A25" s="34">
        <v>18</v>
      </c>
      <c r="B25" s="35" t="s">
        <v>59</v>
      </c>
      <c r="C25" s="37">
        <v>570986</v>
      </c>
      <c r="D25" s="135">
        <v>857010.12</v>
      </c>
      <c r="E25" s="33">
        <v>133935</v>
      </c>
      <c r="F25" s="135">
        <v>277672.08100000001</v>
      </c>
      <c r="G25" s="33">
        <v>40931</v>
      </c>
      <c r="H25" s="272">
        <v>138406.49599999998</v>
      </c>
      <c r="I25" s="147">
        <f t="shared" si="0"/>
        <v>745852</v>
      </c>
      <c r="J25" s="148">
        <f t="shared" si="1"/>
        <v>1273089</v>
      </c>
      <c r="K25" s="149">
        <v>145447</v>
      </c>
      <c r="L25" s="273">
        <v>1093967.9797764302</v>
      </c>
      <c r="M25" s="33">
        <v>11357</v>
      </c>
      <c r="N25" s="135">
        <v>33086.480000000003</v>
      </c>
      <c r="O25" s="33">
        <v>25221</v>
      </c>
      <c r="P25" s="135">
        <v>232343.93</v>
      </c>
      <c r="Q25" s="33">
        <v>49166</v>
      </c>
      <c r="R25" s="275">
        <v>136684.42199999999</v>
      </c>
      <c r="S25" s="149">
        <f t="shared" si="2"/>
        <v>977043</v>
      </c>
      <c r="T25" s="150">
        <f t="shared" si="3"/>
        <v>2769172</v>
      </c>
    </row>
    <row r="26" spans="1:20" x14ac:dyDescent="0.25">
      <c r="A26" s="51">
        <v>19</v>
      </c>
      <c r="B26" s="35" t="s">
        <v>60</v>
      </c>
      <c r="C26" s="37">
        <v>1378719</v>
      </c>
      <c r="D26" s="135">
        <v>1445659.04</v>
      </c>
      <c r="E26" s="33">
        <v>152125</v>
      </c>
      <c r="F26" s="135">
        <v>255447.30600000001</v>
      </c>
      <c r="G26" s="33">
        <v>62484</v>
      </c>
      <c r="H26" s="272">
        <v>103076.41</v>
      </c>
      <c r="I26" s="147">
        <f t="shared" si="0"/>
        <v>1593328</v>
      </c>
      <c r="J26" s="148">
        <f t="shared" si="1"/>
        <v>1804183</v>
      </c>
      <c r="K26" s="149">
        <v>28673</v>
      </c>
      <c r="L26" s="273">
        <v>123112.97127394751</v>
      </c>
      <c r="M26" s="33">
        <v>3452</v>
      </c>
      <c r="N26" s="135">
        <v>8379.33</v>
      </c>
      <c r="O26" s="33">
        <v>10855</v>
      </c>
      <c r="P26" s="135">
        <v>53755.93</v>
      </c>
      <c r="Q26" s="33">
        <v>33292</v>
      </c>
      <c r="R26" s="275">
        <v>40721.97</v>
      </c>
      <c r="S26" s="149">
        <f t="shared" si="2"/>
        <v>1669600</v>
      </c>
      <c r="T26" s="150">
        <f t="shared" si="3"/>
        <v>2030153</v>
      </c>
    </row>
    <row r="27" spans="1:20" x14ac:dyDescent="0.25">
      <c r="A27" s="34">
        <v>20</v>
      </c>
      <c r="B27" s="35" t="s">
        <v>61</v>
      </c>
      <c r="C27" s="37">
        <v>14691</v>
      </c>
      <c r="D27" s="135">
        <v>25521.98</v>
      </c>
      <c r="E27" s="33">
        <v>16723</v>
      </c>
      <c r="F27" s="135">
        <v>30191.48</v>
      </c>
      <c r="G27" s="33">
        <v>12823</v>
      </c>
      <c r="H27" s="272">
        <v>12742.8</v>
      </c>
      <c r="I27" s="147">
        <f t="shared" si="0"/>
        <v>44237</v>
      </c>
      <c r="J27" s="148">
        <f t="shared" si="1"/>
        <v>68456</v>
      </c>
      <c r="K27" s="149">
        <v>3769</v>
      </c>
      <c r="L27" s="273">
        <v>17035.200263774997</v>
      </c>
      <c r="M27" s="33">
        <v>245</v>
      </c>
      <c r="N27" s="135">
        <v>432</v>
      </c>
      <c r="O27" s="33">
        <v>1740</v>
      </c>
      <c r="P27" s="135">
        <v>5129.72</v>
      </c>
      <c r="Q27" s="33">
        <v>1117</v>
      </c>
      <c r="R27" s="275">
        <v>2452.48</v>
      </c>
      <c r="S27" s="149">
        <f t="shared" si="2"/>
        <v>51108</v>
      </c>
      <c r="T27" s="150">
        <f t="shared" si="3"/>
        <v>93505</v>
      </c>
    </row>
    <row r="28" spans="1:20" x14ac:dyDescent="0.25">
      <c r="A28" s="51">
        <v>21</v>
      </c>
      <c r="B28" s="35" t="s">
        <v>62</v>
      </c>
      <c r="C28" s="37">
        <v>0</v>
      </c>
      <c r="D28" s="135">
        <v>0</v>
      </c>
      <c r="E28" s="33">
        <v>0</v>
      </c>
      <c r="F28" s="135">
        <v>0</v>
      </c>
      <c r="G28" s="33">
        <v>0</v>
      </c>
      <c r="H28" s="272">
        <v>0</v>
      </c>
      <c r="I28" s="147">
        <f t="shared" si="0"/>
        <v>0</v>
      </c>
      <c r="J28" s="148">
        <f t="shared" si="1"/>
        <v>0</v>
      </c>
      <c r="K28" s="149">
        <v>352</v>
      </c>
      <c r="L28" s="273">
        <v>0.13</v>
      </c>
      <c r="M28" s="33">
        <v>3</v>
      </c>
      <c r="N28" s="135">
        <v>62.118049999999997</v>
      </c>
      <c r="O28" s="33">
        <v>182</v>
      </c>
      <c r="P28" s="135">
        <v>1162</v>
      </c>
      <c r="Q28" s="33">
        <v>35</v>
      </c>
      <c r="R28" s="275">
        <v>101</v>
      </c>
      <c r="S28" s="149">
        <f t="shared" si="2"/>
        <v>572</v>
      </c>
      <c r="T28" s="150">
        <f t="shared" si="3"/>
        <v>1325</v>
      </c>
    </row>
    <row r="29" spans="1:20" x14ac:dyDescent="0.25">
      <c r="A29" s="34">
        <v>22</v>
      </c>
      <c r="B29" s="35" t="s">
        <v>63</v>
      </c>
      <c r="C29" s="37">
        <v>216587</v>
      </c>
      <c r="D29" s="135">
        <v>282936.55</v>
      </c>
      <c r="E29" s="33">
        <v>30978</v>
      </c>
      <c r="F29" s="135">
        <v>73998.080000000002</v>
      </c>
      <c r="G29" s="33">
        <v>10303</v>
      </c>
      <c r="H29" s="272">
        <v>17928.61</v>
      </c>
      <c r="I29" s="147">
        <f t="shared" si="0"/>
        <v>257868</v>
      </c>
      <c r="J29" s="148">
        <f t="shared" si="1"/>
        <v>374863</v>
      </c>
      <c r="K29" s="149">
        <v>26301</v>
      </c>
      <c r="L29" s="273">
        <v>85737.226573512497</v>
      </c>
      <c r="M29" s="33">
        <v>2175</v>
      </c>
      <c r="N29" s="135">
        <v>14321.02</v>
      </c>
      <c r="O29" s="33">
        <v>4082</v>
      </c>
      <c r="P29" s="135">
        <v>27670.410000000003</v>
      </c>
      <c r="Q29" s="33">
        <v>21146</v>
      </c>
      <c r="R29" s="275">
        <v>27641.201000000001</v>
      </c>
      <c r="S29" s="149">
        <f t="shared" si="2"/>
        <v>311572</v>
      </c>
      <c r="T29" s="150">
        <f t="shared" si="3"/>
        <v>530233</v>
      </c>
    </row>
    <row r="30" spans="1:20" x14ac:dyDescent="0.25">
      <c r="A30" s="51">
        <v>23</v>
      </c>
      <c r="B30" s="35" t="s">
        <v>65</v>
      </c>
      <c r="C30" s="37">
        <v>166238</v>
      </c>
      <c r="D30" s="135">
        <v>251705.71</v>
      </c>
      <c r="E30" s="33">
        <v>29470</v>
      </c>
      <c r="F30" s="135">
        <v>61938.012000000002</v>
      </c>
      <c r="G30" s="33">
        <v>8614</v>
      </c>
      <c r="H30" s="272">
        <v>20065.307999999997</v>
      </c>
      <c r="I30" s="147">
        <f t="shared" si="0"/>
        <v>204322</v>
      </c>
      <c r="J30" s="148">
        <f t="shared" si="1"/>
        <v>333709</v>
      </c>
      <c r="K30" s="149">
        <v>7068</v>
      </c>
      <c r="L30" s="273">
        <v>47354.569999999992</v>
      </c>
      <c r="M30" s="33">
        <v>507</v>
      </c>
      <c r="N30" s="135">
        <v>1640.56</v>
      </c>
      <c r="O30" s="33">
        <v>1320</v>
      </c>
      <c r="P30" s="135">
        <v>16657.02</v>
      </c>
      <c r="Q30" s="33">
        <v>3624</v>
      </c>
      <c r="R30" s="275">
        <v>7570.83</v>
      </c>
      <c r="S30" s="149">
        <f t="shared" si="2"/>
        <v>216841</v>
      </c>
      <c r="T30" s="150">
        <f t="shared" si="3"/>
        <v>406932</v>
      </c>
    </row>
    <row r="31" spans="1:20" x14ac:dyDescent="0.25">
      <c r="A31" s="34">
        <v>24</v>
      </c>
      <c r="B31" s="35" t="s">
        <v>66</v>
      </c>
      <c r="C31" s="37">
        <v>33842</v>
      </c>
      <c r="D31" s="135">
        <v>96732.17</v>
      </c>
      <c r="E31" s="33">
        <v>15309</v>
      </c>
      <c r="F31" s="135">
        <v>53443.707999999999</v>
      </c>
      <c r="G31" s="33">
        <v>5521</v>
      </c>
      <c r="H31" s="272">
        <v>33153.021999999997</v>
      </c>
      <c r="I31" s="147">
        <f t="shared" si="0"/>
        <v>54672</v>
      </c>
      <c r="J31" s="148">
        <f t="shared" si="1"/>
        <v>183329</v>
      </c>
      <c r="K31" s="149">
        <v>52926</v>
      </c>
      <c r="L31" s="273">
        <v>152688.14944162502</v>
      </c>
      <c r="M31" s="33">
        <v>2572</v>
      </c>
      <c r="N31" s="135">
        <v>4711.5304999999998</v>
      </c>
      <c r="O31" s="33">
        <v>5510</v>
      </c>
      <c r="P31" s="135">
        <v>63835.39</v>
      </c>
      <c r="Q31" s="33">
        <v>8589</v>
      </c>
      <c r="R31" s="275">
        <v>23872.054</v>
      </c>
      <c r="S31" s="149">
        <f t="shared" si="2"/>
        <v>124269</v>
      </c>
      <c r="T31" s="150">
        <f t="shared" si="3"/>
        <v>428436</v>
      </c>
    </row>
    <row r="32" spans="1:20" x14ac:dyDescent="0.25">
      <c r="A32" s="51">
        <v>25</v>
      </c>
      <c r="B32" s="35" t="s">
        <v>67</v>
      </c>
      <c r="C32" s="37">
        <v>0</v>
      </c>
      <c r="D32" s="135">
        <v>0</v>
      </c>
      <c r="E32" s="33">
        <v>0</v>
      </c>
      <c r="F32" s="135">
        <v>0</v>
      </c>
      <c r="G32" s="33">
        <v>0</v>
      </c>
      <c r="H32" s="272">
        <v>0</v>
      </c>
      <c r="I32" s="147">
        <f t="shared" si="0"/>
        <v>0</v>
      </c>
      <c r="J32" s="148">
        <f t="shared" si="1"/>
        <v>0</v>
      </c>
      <c r="K32" s="149">
        <v>542</v>
      </c>
      <c r="L32" s="273">
        <v>5437.2821000000004</v>
      </c>
      <c r="M32" s="33">
        <v>4</v>
      </c>
      <c r="N32" s="135">
        <v>20.42361</v>
      </c>
      <c r="O32" s="33">
        <v>35</v>
      </c>
      <c r="P32" s="135">
        <v>369.41125</v>
      </c>
      <c r="Q32" s="33">
        <v>136</v>
      </c>
      <c r="R32" s="275">
        <v>349</v>
      </c>
      <c r="S32" s="149">
        <f t="shared" si="2"/>
        <v>717</v>
      </c>
      <c r="T32" s="150">
        <f t="shared" si="3"/>
        <v>6176</v>
      </c>
    </row>
    <row r="33" spans="1:20" x14ac:dyDescent="0.25">
      <c r="A33" s="34">
        <v>26</v>
      </c>
      <c r="B33" s="35" t="s">
        <v>68</v>
      </c>
      <c r="C33" s="37">
        <v>0</v>
      </c>
      <c r="D33" s="135">
        <v>0</v>
      </c>
      <c r="E33" s="33">
        <v>840</v>
      </c>
      <c r="F33" s="135">
        <v>1000</v>
      </c>
      <c r="G33" s="33">
        <v>80</v>
      </c>
      <c r="H33" s="272">
        <v>200</v>
      </c>
      <c r="I33" s="147">
        <f t="shared" si="0"/>
        <v>920</v>
      </c>
      <c r="J33" s="148">
        <f t="shared" si="1"/>
        <v>1200</v>
      </c>
      <c r="K33" s="149">
        <v>378</v>
      </c>
      <c r="L33" s="273">
        <v>28568.806280000001</v>
      </c>
      <c r="M33" s="33">
        <v>4</v>
      </c>
      <c r="N33" s="135">
        <v>20.42361</v>
      </c>
      <c r="O33" s="33">
        <v>189</v>
      </c>
      <c r="P33" s="135">
        <v>1445.4112500000001</v>
      </c>
      <c r="Q33" s="33">
        <v>95</v>
      </c>
      <c r="R33" s="275">
        <v>778</v>
      </c>
      <c r="S33" s="149">
        <f t="shared" si="2"/>
        <v>1586</v>
      </c>
      <c r="T33" s="150">
        <f t="shared" si="3"/>
        <v>32013</v>
      </c>
    </row>
    <row r="34" spans="1:20" x14ac:dyDescent="0.25">
      <c r="A34" s="51">
        <v>27</v>
      </c>
      <c r="B34" s="35" t="s">
        <v>69</v>
      </c>
      <c r="C34" s="37">
        <v>2194</v>
      </c>
      <c r="D34" s="135">
        <v>8341.23</v>
      </c>
      <c r="E34" s="33">
        <v>2366</v>
      </c>
      <c r="F34" s="135">
        <v>13844</v>
      </c>
      <c r="G34" s="33">
        <v>548</v>
      </c>
      <c r="H34" s="272">
        <v>4258.12</v>
      </c>
      <c r="I34" s="147">
        <f t="shared" si="0"/>
        <v>5108</v>
      </c>
      <c r="J34" s="148">
        <f t="shared" si="1"/>
        <v>26443</v>
      </c>
      <c r="K34" s="149">
        <v>3257</v>
      </c>
      <c r="L34" s="273">
        <v>33145.113314702503</v>
      </c>
      <c r="M34" s="33">
        <v>78</v>
      </c>
      <c r="N34" s="135">
        <v>625.87</v>
      </c>
      <c r="O34" s="33">
        <v>200</v>
      </c>
      <c r="P34" s="135">
        <v>3302.87</v>
      </c>
      <c r="Q34" s="33">
        <v>863</v>
      </c>
      <c r="R34" s="275">
        <v>7416.12</v>
      </c>
      <c r="S34" s="149">
        <f t="shared" si="2"/>
        <v>9506</v>
      </c>
      <c r="T34" s="150">
        <f t="shared" si="3"/>
        <v>70933</v>
      </c>
    </row>
    <row r="35" spans="1:20" x14ac:dyDescent="0.25">
      <c r="A35" s="34">
        <v>28</v>
      </c>
      <c r="B35" s="50" t="s">
        <v>70</v>
      </c>
      <c r="C35" s="37">
        <v>257</v>
      </c>
      <c r="D35" s="135">
        <v>883</v>
      </c>
      <c r="E35" s="33">
        <v>540</v>
      </c>
      <c r="F35" s="135">
        <v>688</v>
      </c>
      <c r="G35" s="33">
        <v>34</v>
      </c>
      <c r="H35" s="272">
        <v>103</v>
      </c>
      <c r="I35" s="147">
        <f t="shared" si="0"/>
        <v>831</v>
      </c>
      <c r="J35" s="148">
        <f t="shared" si="1"/>
        <v>1674</v>
      </c>
      <c r="K35" s="149">
        <v>437</v>
      </c>
      <c r="L35" s="273">
        <v>5446.32</v>
      </c>
      <c r="M35" s="33">
        <v>4</v>
      </c>
      <c r="N35" s="135">
        <v>20.42361</v>
      </c>
      <c r="O35" s="33">
        <v>168</v>
      </c>
      <c r="P35" s="135">
        <v>1122.4112500000001</v>
      </c>
      <c r="Q35" s="33">
        <v>78</v>
      </c>
      <c r="R35" s="275">
        <v>118</v>
      </c>
      <c r="S35" s="149">
        <f t="shared" si="2"/>
        <v>1518</v>
      </c>
      <c r="T35" s="150">
        <f t="shared" si="3"/>
        <v>8381</v>
      </c>
    </row>
    <row r="36" spans="1:20" x14ac:dyDescent="0.25">
      <c r="A36" s="51">
        <v>29</v>
      </c>
      <c r="B36" s="50" t="s">
        <v>71</v>
      </c>
      <c r="C36" s="37">
        <v>5314</v>
      </c>
      <c r="D36" s="135">
        <v>11762.39</v>
      </c>
      <c r="E36" s="33">
        <v>2543</v>
      </c>
      <c r="F36" s="135">
        <v>6081.5</v>
      </c>
      <c r="G36" s="33">
        <v>1158</v>
      </c>
      <c r="H36" s="272">
        <v>2588.6799999999998</v>
      </c>
      <c r="I36" s="147">
        <f t="shared" si="0"/>
        <v>9015</v>
      </c>
      <c r="J36" s="148">
        <f t="shared" si="1"/>
        <v>20433</v>
      </c>
      <c r="K36" s="149">
        <v>4931</v>
      </c>
      <c r="L36" s="273">
        <v>39451.982291199995</v>
      </c>
      <c r="M36" s="33">
        <v>87</v>
      </c>
      <c r="N36" s="135">
        <v>463.06</v>
      </c>
      <c r="O36" s="33">
        <v>657</v>
      </c>
      <c r="P36" s="135">
        <v>11379.25</v>
      </c>
      <c r="Q36" s="33">
        <v>1229</v>
      </c>
      <c r="R36" s="275">
        <v>3952</v>
      </c>
      <c r="S36" s="149">
        <f t="shared" si="2"/>
        <v>15919</v>
      </c>
      <c r="T36" s="150">
        <f t="shared" si="3"/>
        <v>75679</v>
      </c>
    </row>
    <row r="37" spans="1:20" x14ac:dyDescent="0.25">
      <c r="A37" s="34">
        <v>30</v>
      </c>
      <c r="B37" s="50" t="s">
        <v>72</v>
      </c>
      <c r="C37" s="37">
        <v>64673</v>
      </c>
      <c r="D37" s="135">
        <v>138493.21</v>
      </c>
      <c r="E37" s="33">
        <v>29362</v>
      </c>
      <c r="F37" s="135">
        <v>80985.179999999993</v>
      </c>
      <c r="G37" s="33">
        <v>20604</v>
      </c>
      <c r="H37" s="272">
        <v>57005.57</v>
      </c>
      <c r="I37" s="147">
        <f t="shared" si="0"/>
        <v>114639</v>
      </c>
      <c r="J37" s="148">
        <f t="shared" si="1"/>
        <v>276484</v>
      </c>
      <c r="K37" s="149">
        <v>95533</v>
      </c>
      <c r="L37" s="273">
        <v>474571.35839069745</v>
      </c>
      <c r="M37" s="33">
        <v>1831</v>
      </c>
      <c r="N37" s="135">
        <v>7119.78</v>
      </c>
      <c r="O37" s="33">
        <v>4426</v>
      </c>
      <c r="P37" s="135">
        <v>72120.62</v>
      </c>
      <c r="Q37" s="33">
        <v>19840</v>
      </c>
      <c r="R37" s="275">
        <v>39211.31</v>
      </c>
      <c r="S37" s="149">
        <f t="shared" si="2"/>
        <v>236269</v>
      </c>
      <c r="T37" s="150">
        <f t="shared" si="3"/>
        <v>869507</v>
      </c>
    </row>
    <row r="38" spans="1:20" x14ac:dyDescent="0.25">
      <c r="A38" s="51">
        <v>31</v>
      </c>
      <c r="B38" s="50" t="s">
        <v>73</v>
      </c>
      <c r="C38" s="37">
        <v>45803</v>
      </c>
      <c r="D38" s="135">
        <v>154794.75</v>
      </c>
      <c r="E38" s="33">
        <v>26424</v>
      </c>
      <c r="F38" s="135">
        <v>65780.543999999994</v>
      </c>
      <c r="G38" s="33">
        <v>12741</v>
      </c>
      <c r="H38" s="272">
        <v>26690.364000000001</v>
      </c>
      <c r="I38" s="147">
        <f t="shared" si="0"/>
        <v>84968</v>
      </c>
      <c r="J38" s="148">
        <f t="shared" si="1"/>
        <v>247266</v>
      </c>
      <c r="K38" s="149">
        <v>83430</v>
      </c>
      <c r="L38" s="273">
        <v>387765.65503069997</v>
      </c>
      <c r="M38" s="33">
        <v>1653</v>
      </c>
      <c r="N38" s="135">
        <v>10602.04</v>
      </c>
      <c r="O38" s="33">
        <v>5917</v>
      </c>
      <c r="P38" s="135">
        <v>67558.3</v>
      </c>
      <c r="Q38" s="33">
        <v>8835</v>
      </c>
      <c r="R38" s="275">
        <v>38791.550000000003</v>
      </c>
      <c r="S38" s="149">
        <f t="shared" si="2"/>
        <v>184803</v>
      </c>
      <c r="T38" s="150">
        <f t="shared" si="3"/>
        <v>751984</v>
      </c>
    </row>
    <row r="39" spans="1:20" x14ac:dyDescent="0.25">
      <c r="A39" s="34">
        <v>32</v>
      </c>
      <c r="B39" s="50" t="s">
        <v>48</v>
      </c>
      <c r="C39" s="37">
        <v>11574</v>
      </c>
      <c r="D39" s="135">
        <v>24157.45</v>
      </c>
      <c r="E39" s="33">
        <v>9093</v>
      </c>
      <c r="F39" s="135">
        <v>15484.608</v>
      </c>
      <c r="G39" s="33">
        <v>2449</v>
      </c>
      <c r="H39" s="272">
        <v>9828.0780000000013</v>
      </c>
      <c r="I39" s="147">
        <f t="shared" si="0"/>
        <v>23116</v>
      </c>
      <c r="J39" s="148">
        <f t="shared" si="1"/>
        <v>49470</v>
      </c>
      <c r="K39" s="149">
        <v>15216</v>
      </c>
      <c r="L39" s="273">
        <v>143988.86844659</v>
      </c>
      <c r="M39" s="33">
        <v>431</v>
      </c>
      <c r="N39" s="135">
        <v>1212.57</v>
      </c>
      <c r="O39" s="33">
        <v>1539</v>
      </c>
      <c r="P39" s="135">
        <v>15380.01</v>
      </c>
      <c r="Q39" s="33">
        <v>2964</v>
      </c>
      <c r="R39" s="275">
        <v>8213.2200000000012</v>
      </c>
      <c r="S39" s="149">
        <f t="shared" si="2"/>
        <v>43266</v>
      </c>
      <c r="T39" s="150">
        <f t="shared" si="3"/>
        <v>218265</v>
      </c>
    </row>
    <row r="40" spans="1:20" x14ac:dyDescent="0.25">
      <c r="A40" s="51">
        <v>33</v>
      </c>
      <c r="B40" s="50" t="s">
        <v>210</v>
      </c>
      <c r="C40" s="37">
        <v>60</v>
      </c>
      <c r="D40" s="135">
        <v>74</v>
      </c>
      <c r="E40" s="33">
        <v>610</v>
      </c>
      <c r="F40" s="135">
        <v>727.57</v>
      </c>
      <c r="G40" s="33">
        <v>264</v>
      </c>
      <c r="H40" s="272">
        <v>773.04</v>
      </c>
      <c r="I40" s="147">
        <f t="shared" si="0"/>
        <v>934</v>
      </c>
      <c r="J40" s="148">
        <f t="shared" si="1"/>
        <v>1575</v>
      </c>
      <c r="K40" s="149">
        <v>66</v>
      </c>
      <c r="L40" s="273">
        <v>1929</v>
      </c>
      <c r="M40" s="33">
        <v>25</v>
      </c>
      <c r="N40" s="135">
        <v>78</v>
      </c>
      <c r="O40" s="33">
        <v>62</v>
      </c>
      <c r="P40" s="135">
        <v>514</v>
      </c>
      <c r="Q40" s="33">
        <v>61</v>
      </c>
      <c r="R40" s="275">
        <v>42.14</v>
      </c>
      <c r="S40" s="149">
        <f t="shared" si="2"/>
        <v>1148</v>
      </c>
      <c r="T40" s="150">
        <f t="shared" si="3"/>
        <v>4138</v>
      </c>
    </row>
    <row r="41" spans="1:20" x14ac:dyDescent="0.25">
      <c r="A41" s="34">
        <v>34</v>
      </c>
      <c r="B41" s="50" t="s">
        <v>74</v>
      </c>
      <c r="C41" s="37">
        <v>4136</v>
      </c>
      <c r="D41" s="135">
        <v>16991</v>
      </c>
      <c r="E41" s="33">
        <v>1234</v>
      </c>
      <c r="F41" s="135">
        <v>3177.68</v>
      </c>
      <c r="G41" s="33">
        <v>1649</v>
      </c>
      <c r="H41" s="272">
        <v>5409.38</v>
      </c>
      <c r="I41" s="147">
        <f t="shared" si="0"/>
        <v>7019</v>
      </c>
      <c r="J41" s="148">
        <f t="shared" si="1"/>
        <v>25578</v>
      </c>
      <c r="K41" s="149">
        <v>8542</v>
      </c>
      <c r="L41" s="273">
        <v>111901.472995035</v>
      </c>
      <c r="M41" s="33">
        <v>379</v>
      </c>
      <c r="N41" s="135">
        <v>622.11805000000004</v>
      </c>
      <c r="O41" s="33">
        <v>1280</v>
      </c>
      <c r="P41" s="135">
        <v>18707</v>
      </c>
      <c r="Q41" s="33">
        <v>1228</v>
      </c>
      <c r="R41" s="275">
        <v>3498.8508000000002</v>
      </c>
      <c r="S41" s="149">
        <f t="shared" si="2"/>
        <v>18448</v>
      </c>
      <c r="T41" s="150">
        <f t="shared" si="3"/>
        <v>160307</v>
      </c>
    </row>
    <row r="42" spans="1:20" x14ac:dyDescent="0.25">
      <c r="A42" s="51">
        <v>35</v>
      </c>
      <c r="B42" s="50" t="s">
        <v>75</v>
      </c>
      <c r="C42" s="37">
        <v>0</v>
      </c>
      <c r="D42" s="135">
        <v>0</v>
      </c>
      <c r="E42" s="33">
        <v>193</v>
      </c>
      <c r="F42" s="135">
        <v>215.59399999999999</v>
      </c>
      <c r="G42" s="33">
        <v>220</v>
      </c>
      <c r="H42" s="272">
        <v>279.52</v>
      </c>
      <c r="I42" s="147">
        <f t="shared" si="0"/>
        <v>413</v>
      </c>
      <c r="J42" s="148">
        <f t="shared" si="1"/>
        <v>495</v>
      </c>
      <c r="K42" s="149">
        <v>431</v>
      </c>
      <c r="L42" s="273">
        <v>12547.09</v>
      </c>
      <c r="M42" s="33">
        <v>10</v>
      </c>
      <c r="N42" s="135">
        <v>24</v>
      </c>
      <c r="O42" s="33">
        <v>145</v>
      </c>
      <c r="P42" s="135">
        <v>680</v>
      </c>
      <c r="Q42" s="33">
        <v>94</v>
      </c>
      <c r="R42" s="275">
        <v>132.51</v>
      </c>
      <c r="S42" s="149">
        <f t="shared" si="2"/>
        <v>1093</v>
      </c>
      <c r="T42" s="150">
        <f t="shared" si="3"/>
        <v>13879</v>
      </c>
    </row>
    <row r="43" spans="1:20" x14ac:dyDescent="0.25">
      <c r="A43" s="34">
        <v>36</v>
      </c>
      <c r="B43" s="50" t="s">
        <v>76</v>
      </c>
      <c r="C43" s="37">
        <v>0</v>
      </c>
      <c r="D43" s="135">
        <v>0</v>
      </c>
      <c r="E43" s="33">
        <v>0</v>
      </c>
      <c r="F43" s="135">
        <v>0</v>
      </c>
      <c r="G43" s="33">
        <v>0</v>
      </c>
      <c r="H43" s="272">
        <v>0</v>
      </c>
      <c r="I43" s="147">
        <f t="shared" si="0"/>
        <v>0</v>
      </c>
      <c r="J43" s="148">
        <f t="shared" si="1"/>
        <v>0</v>
      </c>
      <c r="K43" s="149">
        <v>490</v>
      </c>
      <c r="L43" s="273">
        <v>18582.13</v>
      </c>
      <c r="M43" s="33">
        <v>12</v>
      </c>
      <c r="N43" s="135">
        <v>50.6</v>
      </c>
      <c r="O43" s="33">
        <v>322</v>
      </c>
      <c r="P43" s="135">
        <v>1380</v>
      </c>
      <c r="Q43" s="33">
        <v>93</v>
      </c>
      <c r="R43" s="275">
        <v>919.5</v>
      </c>
      <c r="S43" s="149">
        <f t="shared" si="2"/>
        <v>917</v>
      </c>
      <c r="T43" s="150">
        <f t="shared" si="3"/>
        <v>20932</v>
      </c>
    </row>
    <row r="44" spans="1:20" x14ac:dyDescent="0.25">
      <c r="A44" s="51">
        <v>37</v>
      </c>
      <c r="B44" s="50" t="s">
        <v>77</v>
      </c>
      <c r="C44" s="37">
        <v>342</v>
      </c>
      <c r="D44" s="135">
        <v>1133</v>
      </c>
      <c r="E44" s="33">
        <v>143</v>
      </c>
      <c r="F44" s="135">
        <v>498</v>
      </c>
      <c r="G44" s="33">
        <v>258</v>
      </c>
      <c r="H44" s="272">
        <v>1105.29</v>
      </c>
      <c r="I44" s="147">
        <f t="shared" si="0"/>
        <v>743</v>
      </c>
      <c r="J44" s="148">
        <f t="shared" si="1"/>
        <v>2736</v>
      </c>
      <c r="K44" s="149">
        <v>2198</v>
      </c>
      <c r="L44" s="273">
        <v>19402.656582814998</v>
      </c>
      <c r="M44" s="33">
        <v>74</v>
      </c>
      <c r="N44" s="135">
        <v>173.84721999999999</v>
      </c>
      <c r="O44" s="33">
        <v>240</v>
      </c>
      <c r="P44" s="135">
        <v>1903.8467499999999</v>
      </c>
      <c r="Q44" s="33">
        <v>459</v>
      </c>
      <c r="R44" s="275">
        <v>1372</v>
      </c>
      <c r="S44" s="149">
        <f t="shared" si="2"/>
        <v>3714</v>
      </c>
      <c r="T44" s="150">
        <f t="shared" si="3"/>
        <v>25588</v>
      </c>
    </row>
    <row r="45" spans="1:20" x14ac:dyDescent="0.25">
      <c r="A45" s="34">
        <v>38</v>
      </c>
      <c r="B45" s="50" t="s">
        <v>78</v>
      </c>
      <c r="C45" s="37">
        <v>4297</v>
      </c>
      <c r="D45" s="135">
        <v>24540.04</v>
      </c>
      <c r="E45" s="33">
        <v>6311</v>
      </c>
      <c r="F45" s="135">
        <v>43753.88</v>
      </c>
      <c r="G45" s="33">
        <v>3319</v>
      </c>
      <c r="H45" s="272">
        <v>19475.98</v>
      </c>
      <c r="I45" s="147">
        <f t="shared" si="0"/>
        <v>13927</v>
      </c>
      <c r="J45" s="148">
        <f t="shared" si="1"/>
        <v>87770</v>
      </c>
      <c r="K45" s="149">
        <v>14714</v>
      </c>
      <c r="L45" s="273">
        <v>115684.38513188749</v>
      </c>
      <c r="M45" s="33">
        <v>503</v>
      </c>
      <c r="N45" s="135">
        <v>3197.9443999999999</v>
      </c>
      <c r="O45" s="33">
        <v>2565</v>
      </c>
      <c r="P45" s="135">
        <v>32422.67</v>
      </c>
      <c r="Q45" s="33">
        <v>3146</v>
      </c>
      <c r="R45" s="275">
        <v>21534.899999999998</v>
      </c>
      <c r="S45" s="149">
        <f t="shared" si="2"/>
        <v>34855</v>
      </c>
      <c r="T45" s="150">
        <f t="shared" si="3"/>
        <v>260610</v>
      </c>
    </row>
    <row r="46" spans="1:20" x14ac:dyDescent="0.25">
      <c r="A46" s="51">
        <v>39</v>
      </c>
      <c r="B46" s="50" t="s">
        <v>79</v>
      </c>
      <c r="C46" s="37">
        <v>135</v>
      </c>
      <c r="D46" s="135">
        <v>185.76</v>
      </c>
      <c r="E46" s="33">
        <v>74</v>
      </c>
      <c r="F46" s="135">
        <v>95.69</v>
      </c>
      <c r="G46" s="33">
        <v>171</v>
      </c>
      <c r="H46" s="272">
        <v>227.36</v>
      </c>
      <c r="I46" s="147">
        <f t="shared" si="0"/>
        <v>380</v>
      </c>
      <c r="J46" s="148">
        <f t="shared" si="1"/>
        <v>509</v>
      </c>
      <c r="K46" s="149">
        <v>416</v>
      </c>
      <c r="L46" s="273">
        <v>15667.668182814999</v>
      </c>
      <c r="M46" s="33">
        <v>48</v>
      </c>
      <c r="N46" s="135">
        <v>149.5</v>
      </c>
      <c r="O46" s="33">
        <v>323</v>
      </c>
      <c r="P46" s="135">
        <v>2066</v>
      </c>
      <c r="Q46" s="33">
        <v>202</v>
      </c>
      <c r="R46" s="275">
        <v>915.5</v>
      </c>
      <c r="S46" s="149">
        <f t="shared" si="2"/>
        <v>1369</v>
      </c>
      <c r="T46" s="150">
        <f t="shared" si="3"/>
        <v>19308</v>
      </c>
    </row>
    <row r="47" spans="1:20" x14ac:dyDescent="0.25">
      <c r="A47" s="34">
        <v>40</v>
      </c>
      <c r="B47" s="50" t="s">
        <v>80</v>
      </c>
      <c r="C47" s="37">
        <v>2016</v>
      </c>
      <c r="D47" s="135">
        <v>3874.67</v>
      </c>
      <c r="E47" s="33">
        <v>3404</v>
      </c>
      <c r="F47" s="135">
        <v>5623.33</v>
      </c>
      <c r="G47" s="33">
        <v>781</v>
      </c>
      <c r="H47" s="272">
        <v>1570</v>
      </c>
      <c r="I47" s="147">
        <f t="shared" si="0"/>
        <v>6201</v>
      </c>
      <c r="J47" s="148">
        <f t="shared" si="1"/>
        <v>11068</v>
      </c>
      <c r="K47" s="149">
        <v>16069</v>
      </c>
      <c r="L47" s="273">
        <v>42679.38</v>
      </c>
      <c r="M47" s="33">
        <v>113</v>
      </c>
      <c r="N47" s="135">
        <v>64.999025000000003</v>
      </c>
      <c r="O47" s="33">
        <v>504</v>
      </c>
      <c r="P47" s="135">
        <v>1705.5</v>
      </c>
      <c r="Q47" s="33">
        <v>589</v>
      </c>
      <c r="R47" s="275">
        <v>1552</v>
      </c>
      <c r="S47" s="149">
        <f t="shared" si="2"/>
        <v>23476</v>
      </c>
      <c r="T47" s="150">
        <f t="shared" si="3"/>
        <v>57070</v>
      </c>
    </row>
    <row r="48" spans="1:20" x14ac:dyDescent="0.25">
      <c r="A48" s="51">
        <v>41</v>
      </c>
      <c r="B48" s="50" t="s">
        <v>81</v>
      </c>
      <c r="C48" s="37">
        <v>208</v>
      </c>
      <c r="D48" s="135">
        <v>2688.86</v>
      </c>
      <c r="E48" s="33">
        <v>80</v>
      </c>
      <c r="F48" s="135">
        <v>225</v>
      </c>
      <c r="G48" s="33">
        <v>145</v>
      </c>
      <c r="H48" s="272">
        <v>514.45000000000005</v>
      </c>
      <c r="I48" s="147">
        <f t="shared" si="0"/>
        <v>433</v>
      </c>
      <c r="J48" s="148">
        <f t="shared" si="1"/>
        <v>3428</v>
      </c>
      <c r="K48" s="149">
        <v>1436</v>
      </c>
      <c r="L48" s="273">
        <v>16288.268182815</v>
      </c>
      <c r="M48" s="33">
        <v>48</v>
      </c>
      <c r="N48" s="135">
        <v>133</v>
      </c>
      <c r="O48" s="33">
        <v>461</v>
      </c>
      <c r="P48" s="135">
        <v>2535</v>
      </c>
      <c r="Q48" s="33">
        <v>1773</v>
      </c>
      <c r="R48" s="275">
        <v>4156</v>
      </c>
      <c r="S48" s="149">
        <f t="shared" si="2"/>
        <v>4151</v>
      </c>
      <c r="T48" s="150">
        <f t="shared" si="3"/>
        <v>26540</v>
      </c>
    </row>
    <row r="49" spans="1:20" x14ac:dyDescent="0.25">
      <c r="A49" s="34">
        <v>42</v>
      </c>
      <c r="B49" s="50" t="s">
        <v>82</v>
      </c>
      <c r="C49" s="37">
        <v>404</v>
      </c>
      <c r="D49" s="135">
        <v>1264.97</v>
      </c>
      <c r="E49" s="33">
        <v>167</v>
      </c>
      <c r="F49" s="135">
        <v>190.24</v>
      </c>
      <c r="G49" s="33">
        <v>167</v>
      </c>
      <c r="H49" s="272">
        <v>1938.23</v>
      </c>
      <c r="I49" s="147">
        <f t="shared" si="0"/>
        <v>738</v>
      </c>
      <c r="J49" s="148">
        <f t="shared" si="1"/>
        <v>3393</v>
      </c>
      <c r="K49" s="149">
        <v>436</v>
      </c>
      <c r="L49" s="273">
        <v>11374.33</v>
      </c>
      <c r="M49" s="33">
        <v>28</v>
      </c>
      <c r="N49" s="135">
        <v>176</v>
      </c>
      <c r="O49" s="33">
        <v>371</v>
      </c>
      <c r="P49" s="135">
        <v>2540</v>
      </c>
      <c r="Q49" s="33">
        <v>203</v>
      </c>
      <c r="R49" s="275">
        <v>1827</v>
      </c>
      <c r="S49" s="149">
        <f t="shared" ref="S49:S57" si="4">I49+K49+M49+O49+Q49</f>
        <v>1776</v>
      </c>
      <c r="T49" s="150">
        <f t="shared" ref="T49:T57" si="5">ROUND(J49+L49+N49+P49+R49,0)</f>
        <v>19310</v>
      </c>
    </row>
    <row r="50" spans="1:20" x14ac:dyDescent="0.25">
      <c r="A50" s="51">
        <v>43</v>
      </c>
      <c r="B50" s="50" t="s">
        <v>83</v>
      </c>
      <c r="C50" s="37">
        <v>5260</v>
      </c>
      <c r="D50" s="135">
        <v>43222.83</v>
      </c>
      <c r="E50" s="33">
        <v>3564</v>
      </c>
      <c r="F50" s="135">
        <v>14078.07</v>
      </c>
      <c r="G50" s="33">
        <v>2828</v>
      </c>
      <c r="H50" s="272">
        <v>15249.766</v>
      </c>
      <c r="I50" s="147">
        <f t="shared" si="0"/>
        <v>11652</v>
      </c>
      <c r="J50" s="148">
        <f t="shared" si="1"/>
        <v>72551</v>
      </c>
      <c r="K50" s="149">
        <v>21790</v>
      </c>
      <c r="L50" s="273">
        <v>280905.23026377498</v>
      </c>
      <c r="M50" s="33">
        <v>209</v>
      </c>
      <c r="N50" s="135">
        <v>1350.21</v>
      </c>
      <c r="O50" s="33">
        <v>878</v>
      </c>
      <c r="P50" s="135">
        <v>20297.12</v>
      </c>
      <c r="Q50" s="33">
        <v>1122</v>
      </c>
      <c r="R50" s="275">
        <v>5664.3600000000006</v>
      </c>
      <c r="S50" s="149">
        <f t="shared" si="4"/>
        <v>35651</v>
      </c>
      <c r="T50" s="150">
        <f t="shared" si="5"/>
        <v>380768</v>
      </c>
    </row>
    <row r="51" spans="1:20" x14ac:dyDescent="0.25">
      <c r="A51" s="34">
        <v>44</v>
      </c>
      <c r="B51" s="50" t="s">
        <v>84</v>
      </c>
      <c r="C51" s="37">
        <v>797</v>
      </c>
      <c r="D51" s="135">
        <v>5861</v>
      </c>
      <c r="E51" s="33">
        <v>300</v>
      </c>
      <c r="F51" s="135">
        <v>2779</v>
      </c>
      <c r="G51" s="33">
        <v>420</v>
      </c>
      <c r="H51" s="272">
        <v>1764.87</v>
      </c>
      <c r="I51" s="147">
        <f t="shared" si="0"/>
        <v>1517</v>
      </c>
      <c r="J51" s="148">
        <f t="shared" si="1"/>
        <v>10405</v>
      </c>
      <c r="K51" s="149">
        <v>5621</v>
      </c>
      <c r="L51" s="273">
        <v>11581.276365630001</v>
      </c>
      <c r="M51" s="33">
        <v>27</v>
      </c>
      <c r="N51" s="135">
        <v>81</v>
      </c>
      <c r="O51" s="33">
        <v>213</v>
      </c>
      <c r="P51" s="135">
        <v>1159</v>
      </c>
      <c r="Q51" s="33">
        <v>222</v>
      </c>
      <c r="R51" s="275">
        <v>1478.54</v>
      </c>
      <c r="S51" s="149">
        <f t="shared" si="4"/>
        <v>7600</v>
      </c>
      <c r="T51" s="150">
        <f t="shared" si="5"/>
        <v>24705</v>
      </c>
    </row>
    <row r="52" spans="1:20" x14ac:dyDescent="0.25">
      <c r="A52" s="51">
        <v>45</v>
      </c>
      <c r="B52" s="50" t="s">
        <v>211</v>
      </c>
      <c r="C52" s="37">
        <v>75</v>
      </c>
      <c r="D52" s="135">
        <v>120</v>
      </c>
      <c r="E52" s="33">
        <v>394</v>
      </c>
      <c r="F52" s="135">
        <v>420</v>
      </c>
      <c r="G52" s="33">
        <v>110</v>
      </c>
      <c r="H52" s="272">
        <v>99.72</v>
      </c>
      <c r="I52" s="147">
        <f t="shared" si="0"/>
        <v>579</v>
      </c>
      <c r="J52" s="148">
        <f t="shared" si="1"/>
        <v>640</v>
      </c>
      <c r="K52" s="149">
        <v>2396</v>
      </c>
      <c r="L52" s="273">
        <v>8459.2999999999993</v>
      </c>
      <c r="M52" s="33">
        <v>13</v>
      </c>
      <c r="N52" s="135">
        <v>38</v>
      </c>
      <c r="O52" s="33">
        <v>57</v>
      </c>
      <c r="P52" s="135">
        <v>963</v>
      </c>
      <c r="Q52" s="33">
        <v>50</v>
      </c>
      <c r="R52" s="275">
        <v>252</v>
      </c>
      <c r="S52" s="149">
        <f t="shared" si="4"/>
        <v>3095</v>
      </c>
      <c r="T52" s="150">
        <f t="shared" si="5"/>
        <v>10352</v>
      </c>
    </row>
    <row r="53" spans="1:20" x14ac:dyDescent="0.25">
      <c r="A53" s="34">
        <v>46</v>
      </c>
      <c r="B53" s="50" t="s">
        <v>212</v>
      </c>
      <c r="C53" s="37">
        <v>0</v>
      </c>
      <c r="D53" s="135">
        <v>0</v>
      </c>
      <c r="E53" s="33">
        <v>0</v>
      </c>
      <c r="F53" s="135">
        <v>0</v>
      </c>
      <c r="G53" s="33">
        <v>0</v>
      </c>
      <c r="H53" s="272">
        <v>0</v>
      </c>
      <c r="I53" s="147">
        <f t="shared" si="0"/>
        <v>0</v>
      </c>
      <c r="J53" s="148">
        <f t="shared" si="1"/>
        <v>0</v>
      </c>
      <c r="K53" s="149">
        <v>1525</v>
      </c>
      <c r="L53" s="273">
        <v>11618</v>
      </c>
      <c r="M53" s="33">
        <v>12</v>
      </c>
      <c r="N53" s="135">
        <v>42</v>
      </c>
      <c r="O53" s="33">
        <v>50</v>
      </c>
      <c r="P53" s="135">
        <v>1066</v>
      </c>
      <c r="Q53" s="33">
        <v>66</v>
      </c>
      <c r="R53" s="275">
        <v>245</v>
      </c>
      <c r="S53" s="149">
        <f t="shared" si="4"/>
        <v>1653</v>
      </c>
      <c r="T53" s="150">
        <f t="shared" si="5"/>
        <v>12971</v>
      </c>
    </row>
    <row r="54" spans="1:20" x14ac:dyDescent="0.25">
      <c r="A54" s="51">
        <v>47</v>
      </c>
      <c r="B54" s="50" t="s">
        <v>213</v>
      </c>
      <c r="C54" s="37">
        <v>0</v>
      </c>
      <c r="D54" s="135">
        <v>0</v>
      </c>
      <c r="E54" s="33">
        <v>1727</v>
      </c>
      <c r="F54" s="135">
        <v>752</v>
      </c>
      <c r="G54" s="33">
        <v>8</v>
      </c>
      <c r="H54" s="272">
        <v>21</v>
      </c>
      <c r="I54" s="147">
        <f t="shared" si="0"/>
        <v>1735</v>
      </c>
      <c r="J54" s="148">
        <f t="shared" si="1"/>
        <v>773</v>
      </c>
      <c r="K54" s="149">
        <v>1134</v>
      </c>
      <c r="L54" s="273">
        <v>14559</v>
      </c>
      <c r="M54" s="33">
        <v>12</v>
      </c>
      <c r="N54" s="135">
        <v>37</v>
      </c>
      <c r="O54" s="33">
        <v>43</v>
      </c>
      <c r="P54" s="135">
        <v>865</v>
      </c>
      <c r="Q54" s="33">
        <v>8339</v>
      </c>
      <c r="R54" s="275">
        <v>1807.01</v>
      </c>
      <c r="S54" s="149">
        <f t="shared" si="4"/>
        <v>11263</v>
      </c>
      <c r="T54" s="150">
        <f t="shared" si="5"/>
        <v>18041</v>
      </c>
    </row>
    <row r="55" spans="1:20" x14ac:dyDescent="0.25">
      <c r="A55" s="34">
        <v>48</v>
      </c>
      <c r="B55" s="50" t="s">
        <v>214</v>
      </c>
      <c r="C55" s="37">
        <v>392</v>
      </c>
      <c r="D55" s="135">
        <v>2788.37</v>
      </c>
      <c r="E55" s="33">
        <v>1952</v>
      </c>
      <c r="F55" s="135">
        <v>7087.64</v>
      </c>
      <c r="G55" s="33">
        <v>48</v>
      </c>
      <c r="H55" s="272">
        <v>511.89</v>
      </c>
      <c r="I55" s="147">
        <f t="shared" si="0"/>
        <v>2392</v>
      </c>
      <c r="J55" s="148">
        <f t="shared" si="1"/>
        <v>10388</v>
      </c>
      <c r="K55" s="149">
        <v>4336</v>
      </c>
      <c r="L55" s="273">
        <v>31153.489999999998</v>
      </c>
      <c r="M55" s="33">
        <v>20</v>
      </c>
      <c r="N55" s="135">
        <v>244</v>
      </c>
      <c r="O55" s="33">
        <v>42</v>
      </c>
      <c r="P55" s="135">
        <v>821</v>
      </c>
      <c r="Q55" s="33">
        <v>132</v>
      </c>
      <c r="R55" s="275">
        <v>1231.8</v>
      </c>
      <c r="S55" s="149">
        <f t="shared" si="4"/>
        <v>6922</v>
      </c>
      <c r="T55" s="150">
        <f t="shared" si="5"/>
        <v>43838</v>
      </c>
    </row>
    <row r="56" spans="1:20" x14ac:dyDescent="0.25">
      <c r="A56" s="51">
        <v>49</v>
      </c>
      <c r="B56" s="50" t="s">
        <v>215</v>
      </c>
      <c r="C56" s="37">
        <v>0</v>
      </c>
      <c r="D56" s="135">
        <v>0</v>
      </c>
      <c r="E56" s="33">
        <v>0</v>
      </c>
      <c r="F56" s="135">
        <v>0</v>
      </c>
      <c r="G56" s="33">
        <v>72</v>
      </c>
      <c r="H56" s="272">
        <v>45.72</v>
      </c>
      <c r="I56" s="147">
        <f t="shared" si="0"/>
        <v>72</v>
      </c>
      <c r="J56" s="148">
        <f t="shared" si="1"/>
        <v>46</v>
      </c>
      <c r="K56" s="149">
        <v>1112</v>
      </c>
      <c r="L56" s="273">
        <v>5500.41</v>
      </c>
      <c r="M56" s="33">
        <v>10</v>
      </c>
      <c r="N56" s="135">
        <v>28</v>
      </c>
      <c r="O56" s="33">
        <v>20</v>
      </c>
      <c r="P56" s="135">
        <v>426</v>
      </c>
      <c r="Q56" s="33">
        <v>13</v>
      </c>
      <c r="R56" s="275">
        <v>82</v>
      </c>
      <c r="S56" s="149">
        <f t="shared" si="4"/>
        <v>1227</v>
      </c>
      <c r="T56" s="150">
        <f t="shared" si="5"/>
        <v>6082</v>
      </c>
    </row>
    <row r="57" spans="1:20" ht="15.75" thickBot="1" x14ac:dyDescent="0.3">
      <c r="A57" s="34">
        <v>50</v>
      </c>
      <c r="B57" s="50" t="s">
        <v>216</v>
      </c>
      <c r="C57" s="37">
        <v>0</v>
      </c>
      <c r="D57" s="135">
        <v>0</v>
      </c>
      <c r="E57" s="33">
        <v>2308</v>
      </c>
      <c r="F57" s="135">
        <v>878</v>
      </c>
      <c r="G57" s="33">
        <v>0</v>
      </c>
      <c r="H57" s="272">
        <v>0</v>
      </c>
      <c r="I57" s="147">
        <f t="shared" si="0"/>
        <v>2308</v>
      </c>
      <c r="J57" s="148">
        <f t="shared" si="1"/>
        <v>878</v>
      </c>
      <c r="K57" s="149">
        <v>1808</v>
      </c>
      <c r="L57" s="273">
        <v>1921.4</v>
      </c>
      <c r="M57" s="33">
        <v>0</v>
      </c>
      <c r="N57" s="135">
        <v>0</v>
      </c>
      <c r="O57" s="33">
        <v>0</v>
      </c>
      <c r="P57" s="135">
        <v>0</v>
      </c>
      <c r="Q57" s="33">
        <v>360</v>
      </c>
      <c r="R57" s="275">
        <v>72.12</v>
      </c>
      <c r="S57" s="149">
        <f t="shared" si="4"/>
        <v>4476</v>
      </c>
      <c r="T57" s="150">
        <f t="shared" si="5"/>
        <v>2872</v>
      </c>
    </row>
    <row r="58" spans="1:20" s="32" customFormat="1" ht="16.5" thickBot="1" x14ac:dyDescent="0.3">
      <c r="A58" s="210" t="s">
        <v>86</v>
      </c>
      <c r="B58" s="211"/>
      <c r="C58" s="45">
        <f t="shared" ref="C58:T58" si="6">SUM(C8:C57)</f>
        <v>3604346</v>
      </c>
      <c r="D58" s="46">
        <f t="shared" si="6"/>
        <v>5207736.54</v>
      </c>
      <c r="E58" s="46">
        <f t="shared" si="6"/>
        <v>802844</v>
      </c>
      <c r="F58" s="46">
        <f t="shared" si="6"/>
        <v>1784335.409</v>
      </c>
      <c r="G58" s="46">
        <f t="shared" si="6"/>
        <v>292874</v>
      </c>
      <c r="H58" s="49">
        <f t="shared" si="6"/>
        <v>851344.71299999987</v>
      </c>
      <c r="I58" s="151">
        <f t="shared" si="6"/>
        <v>4700064</v>
      </c>
      <c r="J58" s="152">
        <f t="shared" si="6"/>
        <v>7843418</v>
      </c>
      <c r="K58" s="151">
        <f t="shared" si="6"/>
        <v>887497</v>
      </c>
      <c r="L58" s="152">
        <f t="shared" si="6"/>
        <v>5732308.7805887628</v>
      </c>
      <c r="M58" s="46">
        <f t="shared" si="6"/>
        <v>49413</v>
      </c>
      <c r="N58" s="154">
        <f t="shared" si="6"/>
        <v>179426.68297499995</v>
      </c>
      <c r="O58" s="46">
        <f t="shared" si="6"/>
        <v>127523</v>
      </c>
      <c r="P58" s="154">
        <f t="shared" si="6"/>
        <v>1290901.9517500002</v>
      </c>
      <c r="Q58" s="46">
        <f t="shared" si="6"/>
        <v>303077</v>
      </c>
      <c r="R58" s="47">
        <f t="shared" si="6"/>
        <v>831896.96279999998</v>
      </c>
      <c r="S58" s="151">
        <f t="shared" si="6"/>
        <v>6067574</v>
      </c>
      <c r="T58" s="152">
        <f t="shared" si="6"/>
        <v>15877950</v>
      </c>
    </row>
  </sheetData>
  <mergeCells count="16">
    <mergeCell ref="A2:T2"/>
    <mergeCell ref="A4:A7"/>
    <mergeCell ref="B4:B7"/>
    <mergeCell ref="R3:T3"/>
    <mergeCell ref="C6:D6"/>
    <mergeCell ref="E6:F6"/>
    <mergeCell ref="C4:T4"/>
    <mergeCell ref="A58:B58"/>
    <mergeCell ref="G5:H6"/>
    <mergeCell ref="Q5:R6"/>
    <mergeCell ref="S5:T6"/>
    <mergeCell ref="K5:L6"/>
    <mergeCell ref="M5:N6"/>
    <mergeCell ref="O5:P6"/>
    <mergeCell ref="I5:J6"/>
    <mergeCell ref="C5:F5"/>
  </mergeCells>
  <printOptions horizontalCentered="1" verticalCentered="1"/>
  <pageMargins left="0.45" right="0.45" top="0.5" bottom="0.5" header="0" footer="0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1"/>
  <sheetViews>
    <sheetView workbookViewId="0">
      <selection activeCell="B4" sqref="B4:B7"/>
    </sheetView>
  </sheetViews>
  <sheetFormatPr defaultRowHeight="15" x14ac:dyDescent="0.25"/>
  <cols>
    <col min="1" max="1" width="6.28515625" style="99" customWidth="1"/>
    <col min="2" max="2" width="19.28515625" style="99" bestFit="1" customWidth="1"/>
    <col min="3" max="3" width="9.140625" style="99"/>
    <col min="4" max="4" width="9.5703125" style="99" bestFit="1" customWidth="1"/>
    <col min="5" max="5" width="9.140625" style="99"/>
    <col min="6" max="6" width="9.5703125" style="99" bestFit="1" customWidth="1"/>
    <col min="7" max="9" width="9.140625" style="99"/>
    <col min="10" max="10" width="9.5703125" style="99" bestFit="1" customWidth="1"/>
    <col min="11" max="11" width="10.140625" style="99" customWidth="1"/>
    <col min="12" max="12" width="10.5703125" style="99" customWidth="1"/>
    <col min="13" max="13" width="9.140625" style="99"/>
    <col min="14" max="14" width="9.85546875" style="99" customWidth="1"/>
    <col min="15" max="15" width="9.140625" style="99"/>
    <col min="16" max="16" width="11.7109375" style="99" customWidth="1"/>
    <col min="17" max="19" width="9.140625" style="99"/>
    <col min="20" max="20" width="10.5703125" style="99" customWidth="1"/>
    <col min="21" max="16384" width="9.140625" style="99"/>
  </cols>
  <sheetData>
    <row r="2" spans="1:20" ht="20.25" customHeight="1" x14ac:dyDescent="0.45">
      <c r="A2" s="257" t="s">
        <v>218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</row>
    <row r="3" spans="1:20" ht="19.5" thickBot="1" x14ac:dyDescent="0.45">
      <c r="R3" s="264" t="s">
        <v>175</v>
      </c>
      <c r="S3" s="264"/>
      <c r="T3" s="264"/>
    </row>
    <row r="4" spans="1:20" s="141" customFormat="1" ht="24.75" customHeight="1" thickBot="1" x14ac:dyDescent="0.45">
      <c r="A4" s="258" t="s">
        <v>5</v>
      </c>
      <c r="B4" s="261" t="s">
        <v>176</v>
      </c>
      <c r="C4" s="268" t="s">
        <v>3</v>
      </c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70"/>
    </row>
    <row r="5" spans="1:20" s="141" customFormat="1" ht="24.75" customHeight="1" x14ac:dyDescent="0.25">
      <c r="A5" s="259"/>
      <c r="B5" s="262"/>
      <c r="C5" s="254" t="s">
        <v>7</v>
      </c>
      <c r="D5" s="255"/>
      <c r="E5" s="255"/>
      <c r="F5" s="256"/>
      <c r="G5" s="244" t="s">
        <v>173</v>
      </c>
      <c r="H5" s="244"/>
      <c r="I5" s="250" t="s">
        <v>10</v>
      </c>
      <c r="J5" s="251"/>
      <c r="K5" s="246" t="s">
        <v>16</v>
      </c>
      <c r="L5" s="247"/>
      <c r="M5" s="246" t="s">
        <v>18</v>
      </c>
      <c r="N5" s="247"/>
      <c r="O5" s="246" t="s">
        <v>19</v>
      </c>
      <c r="P5" s="247"/>
      <c r="Q5" s="246" t="s">
        <v>174</v>
      </c>
      <c r="R5" s="247"/>
      <c r="S5" s="246" t="s">
        <v>23</v>
      </c>
      <c r="T5" s="247"/>
    </row>
    <row r="6" spans="1:20" s="141" customFormat="1" ht="20.25" customHeight="1" x14ac:dyDescent="0.25">
      <c r="A6" s="259"/>
      <c r="B6" s="262"/>
      <c r="C6" s="265" t="s">
        <v>35</v>
      </c>
      <c r="D6" s="266"/>
      <c r="E6" s="266" t="s">
        <v>36</v>
      </c>
      <c r="F6" s="267"/>
      <c r="G6" s="245"/>
      <c r="H6" s="245"/>
      <c r="I6" s="252"/>
      <c r="J6" s="253"/>
      <c r="K6" s="248"/>
      <c r="L6" s="249"/>
      <c r="M6" s="248"/>
      <c r="N6" s="249"/>
      <c r="O6" s="248"/>
      <c r="P6" s="249"/>
      <c r="Q6" s="248"/>
      <c r="R6" s="249"/>
      <c r="S6" s="248"/>
      <c r="T6" s="249"/>
    </row>
    <row r="7" spans="1:20" s="141" customFormat="1" ht="15.75" thickBot="1" x14ac:dyDescent="0.3">
      <c r="A7" s="260"/>
      <c r="B7" s="263"/>
      <c r="C7" s="142" t="s">
        <v>37</v>
      </c>
      <c r="D7" s="143" t="s">
        <v>38</v>
      </c>
      <c r="E7" s="143" t="s">
        <v>37</v>
      </c>
      <c r="F7" s="144" t="s">
        <v>38</v>
      </c>
      <c r="G7" s="145" t="s">
        <v>37</v>
      </c>
      <c r="H7" s="146" t="s">
        <v>38</v>
      </c>
      <c r="I7" s="142" t="s">
        <v>37</v>
      </c>
      <c r="J7" s="144" t="s">
        <v>38</v>
      </c>
      <c r="K7" s="142" t="s">
        <v>37</v>
      </c>
      <c r="L7" s="144" t="s">
        <v>38</v>
      </c>
      <c r="M7" s="142" t="s">
        <v>37</v>
      </c>
      <c r="N7" s="144" t="s">
        <v>38</v>
      </c>
      <c r="O7" s="142" t="s">
        <v>37</v>
      </c>
      <c r="P7" s="144" t="s">
        <v>38</v>
      </c>
      <c r="Q7" s="142" t="s">
        <v>37</v>
      </c>
      <c r="R7" s="144" t="s">
        <v>38</v>
      </c>
      <c r="S7" s="142" t="s">
        <v>37</v>
      </c>
      <c r="T7" s="144" t="s">
        <v>38</v>
      </c>
    </row>
    <row r="8" spans="1:20" x14ac:dyDescent="0.25">
      <c r="A8" s="51">
        <v>1</v>
      </c>
      <c r="B8" s="52" t="s">
        <v>177</v>
      </c>
      <c r="C8" s="53">
        <v>188440</v>
      </c>
      <c r="D8" s="140">
        <v>278450</v>
      </c>
      <c r="E8" s="54">
        <v>57266</v>
      </c>
      <c r="F8" s="140">
        <v>106110</v>
      </c>
      <c r="G8" s="54">
        <v>46539</v>
      </c>
      <c r="H8" s="56">
        <v>148200</v>
      </c>
      <c r="I8" s="147">
        <f>C8+E8+G8</f>
        <v>292245</v>
      </c>
      <c r="J8" s="148">
        <f>ROUND(D8+F8+H8,0)</f>
        <v>532760</v>
      </c>
      <c r="K8" s="147">
        <v>470147</v>
      </c>
      <c r="L8" s="153">
        <v>1817799.53299</v>
      </c>
      <c r="M8" s="54">
        <v>10798</v>
      </c>
      <c r="N8" s="140">
        <v>19500.662974999999</v>
      </c>
      <c r="O8" s="54">
        <v>25567</v>
      </c>
      <c r="P8" s="140">
        <v>275499.65175000002</v>
      </c>
      <c r="Q8" s="54">
        <v>60439</v>
      </c>
      <c r="R8" s="274">
        <v>158400.39079999999</v>
      </c>
      <c r="S8" s="147">
        <f>I8+K8+M8+O8+Q8</f>
        <v>859196</v>
      </c>
      <c r="T8" s="153">
        <f>ROUND(J8+L8+N8+P8+R8,0)</f>
        <v>2803960</v>
      </c>
    </row>
    <row r="9" spans="1:20" x14ac:dyDescent="0.25">
      <c r="A9" s="34">
        <v>2</v>
      </c>
      <c r="B9" s="35" t="s">
        <v>178</v>
      </c>
      <c r="C9" s="37">
        <v>191364</v>
      </c>
      <c r="D9" s="135">
        <v>310700.75</v>
      </c>
      <c r="E9" s="33">
        <v>3817</v>
      </c>
      <c r="F9" s="135">
        <v>8183.6</v>
      </c>
      <c r="G9" s="33">
        <v>29762</v>
      </c>
      <c r="H9" s="38">
        <v>41432.61</v>
      </c>
      <c r="I9" s="149">
        <f t="shared" ref="I9:I40" si="0">C9+E9+G9</f>
        <v>224943</v>
      </c>
      <c r="J9" s="150">
        <f t="shared" ref="J9:J40" si="1">ROUND(D9+F9+H9,0)</f>
        <v>360317</v>
      </c>
      <c r="K9" s="149">
        <v>1520</v>
      </c>
      <c r="L9" s="273">
        <v>57621.75</v>
      </c>
      <c r="M9" s="33">
        <v>537</v>
      </c>
      <c r="N9" s="135">
        <v>2620.5</v>
      </c>
      <c r="O9" s="33">
        <v>1526</v>
      </c>
      <c r="P9" s="135">
        <v>21198.77</v>
      </c>
      <c r="Q9" s="33">
        <v>6729</v>
      </c>
      <c r="R9" s="275">
        <v>28065.79</v>
      </c>
      <c r="S9" s="149">
        <f t="shared" ref="S9:S40" si="2">I9+K9+M9+O9+Q9</f>
        <v>235255</v>
      </c>
      <c r="T9" s="150">
        <v>469822</v>
      </c>
    </row>
    <row r="10" spans="1:20" x14ac:dyDescent="0.25">
      <c r="A10" s="34">
        <v>3</v>
      </c>
      <c r="B10" s="35" t="s">
        <v>179</v>
      </c>
      <c r="C10" s="37">
        <v>62281</v>
      </c>
      <c r="D10" s="135">
        <v>113616.88</v>
      </c>
      <c r="E10" s="33">
        <v>34737</v>
      </c>
      <c r="F10" s="135">
        <v>56816.67</v>
      </c>
      <c r="G10" s="33">
        <v>7710</v>
      </c>
      <c r="H10" s="38">
        <v>18919.995999999999</v>
      </c>
      <c r="I10" s="149">
        <f t="shared" si="0"/>
        <v>104728</v>
      </c>
      <c r="J10" s="150">
        <f t="shared" si="1"/>
        <v>189354</v>
      </c>
      <c r="K10" s="149">
        <v>74558</v>
      </c>
      <c r="L10" s="273">
        <v>132112.01759876061</v>
      </c>
      <c r="M10" s="33">
        <v>3103</v>
      </c>
      <c r="N10" s="135">
        <v>16498</v>
      </c>
      <c r="O10" s="33">
        <v>8912</v>
      </c>
      <c r="P10" s="135">
        <v>27496</v>
      </c>
      <c r="Q10" s="33">
        <v>36006</v>
      </c>
      <c r="R10" s="275">
        <v>67659</v>
      </c>
      <c r="S10" s="149">
        <f t="shared" si="2"/>
        <v>227307</v>
      </c>
      <c r="T10" s="150">
        <f t="shared" ref="T10:T40" si="3">ROUND(J10+L10+N10+P10+R10,0)</f>
        <v>433119</v>
      </c>
    </row>
    <row r="11" spans="1:20" x14ac:dyDescent="0.25">
      <c r="A11" s="34">
        <v>4</v>
      </c>
      <c r="B11" s="35" t="s">
        <v>180</v>
      </c>
      <c r="C11" s="37">
        <v>134056</v>
      </c>
      <c r="D11" s="135">
        <v>134498</v>
      </c>
      <c r="E11" s="33">
        <v>10343</v>
      </c>
      <c r="F11" s="135">
        <v>43895</v>
      </c>
      <c r="G11" s="33">
        <v>13260</v>
      </c>
      <c r="H11" s="38">
        <v>12216</v>
      </c>
      <c r="I11" s="149">
        <f t="shared" si="0"/>
        <v>157659</v>
      </c>
      <c r="J11" s="150">
        <f t="shared" si="1"/>
        <v>190609</v>
      </c>
      <c r="K11" s="149">
        <v>4396</v>
      </c>
      <c r="L11" s="273">
        <v>14106</v>
      </c>
      <c r="M11" s="33">
        <v>215</v>
      </c>
      <c r="N11" s="135">
        <v>978</v>
      </c>
      <c r="O11" s="33">
        <v>932</v>
      </c>
      <c r="P11" s="135">
        <v>9344</v>
      </c>
      <c r="Q11" s="33">
        <v>4658</v>
      </c>
      <c r="R11" s="275">
        <v>6397</v>
      </c>
      <c r="S11" s="149">
        <f t="shared" si="2"/>
        <v>167860</v>
      </c>
      <c r="T11" s="150">
        <f t="shared" si="3"/>
        <v>221434</v>
      </c>
    </row>
    <row r="12" spans="1:20" x14ac:dyDescent="0.25">
      <c r="A12" s="34">
        <v>5</v>
      </c>
      <c r="B12" s="35" t="s">
        <v>181</v>
      </c>
      <c r="C12" s="37">
        <v>231876</v>
      </c>
      <c r="D12" s="135">
        <v>376764</v>
      </c>
      <c r="E12" s="33">
        <v>54498</v>
      </c>
      <c r="F12" s="135">
        <v>198917</v>
      </c>
      <c r="G12" s="33">
        <v>35658</v>
      </c>
      <c r="H12" s="38">
        <v>142481</v>
      </c>
      <c r="I12" s="149">
        <f t="shared" si="0"/>
        <v>322032</v>
      </c>
      <c r="J12" s="150">
        <f t="shared" si="1"/>
        <v>718162</v>
      </c>
      <c r="K12" s="149">
        <v>18569</v>
      </c>
      <c r="L12" s="273">
        <v>103358.34000000001</v>
      </c>
      <c r="M12" s="33">
        <v>3230</v>
      </c>
      <c r="N12" s="135">
        <v>8901</v>
      </c>
      <c r="O12" s="33">
        <v>7717</v>
      </c>
      <c r="P12" s="135">
        <v>38481.64</v>
      </c>
      <c r="Q12" s="33">
        <v>29342</v>
      </c>
      <c r="R12" s="275">
        <v>50305.601999999999</v>
      </c>
      <c r="S12" s="149">
        <f t="shared" si="2"/>
        <v>380890</v>
      </c>
      <c r="T12" s="150">
        <f t="shared" si="3"/>
        <v>919209</v>
      </c>
    </row>
    <row r="13" spans="1:20" x14ac:dyDescent="0.25">
      <c r="A13" s="34">
        <v>6</v>
      </c>
      <c r="B13" s="35" t="s">
        <v>182</v>
      </c>
      <c r="C13" s="37">
        <v>65000</v>
      </c>
      <c r="D13" s="135">
        <v>145000</v>
      </c>
      <c r="E13" s="33">
        <v>19800</v>
      </c>
      <c r="F13" s="135">
        <v>58950</v>
      </c>
      <c r="G13" s="33">
        <v>482</v>
      </c>
      <c r="H13" s="38">
        <v>20500</v>
      </c>
      <c r="I13" s="149">
        <f t="shared" si="0"/>
        <v>85282</v>
      </c>
      <c r="J13" s="150">
        <f t="shared" si="1"/>
        <v>224450</v>
      </c>
      <c r="K13" s="149">
        <v>18031</v>
      </c>
      <c r="L13" s="273">
        <v>538000</v>
      </c>
      <c r="M13" s="33">
        <v>1800</v>
      </c>
      <c r="N13" s="135">
        <v>6000</v>
      </c>
      <c r="O13" s="33">
        <v>7062</v>
      </c>
      <c r="P13" s="135">
        <v>150000</v>
      </c>
      <c r="Q13" s="33">
        <v>3550</v>
      </c>
      <c r="R13" s="275">
        <v>24700</v>
      </c>
      <c r="S13" s="149">
        <f t="shared" si="2"/>
        <v>115725</v>
      </c>
      <c r="T13" s="150">
        <f t="shared" si="3"/>
        <v>943150</v>
      </c>
    </row>
    <row r="14" spans="1:20" x14ac:dyDescent="0.25">
      <c r="A14" s="34">
        <v>7</v>
      </c>
      <c r="B14" s="35" t="s">
        <v>183</v>
      </c>
      <c r="C14" s="37">
        <v>49555</v>
      </c>
      <c r="D14" s="135">
        <v>191952</v>
      </c>
      <c r="E14" s="33">
        <v>12905</v>
      </c>
      <c r="F14" s="135">
        <v>73368</v>
      </c>
      <c r="G14" s="33">
        <v>3377</v>
      </c>
      <c r="H14" s="38">
        <v>38581</v>
      </c>
      <c r="I14" s="149">
        <f t="shared" si="0"/>
        <v>65837</v>
      </c>
      <c r="J14" s="150">
        <f t="shared" si="1"/>
        <v>303901</v>
      </c>
      <c r="K14" s="149">
        <v>8088</v>
      </c>
      <c r="L14" s="273">
        <v>67937</v>
      </c>
      <c r="M14" s="33">
        <v>548</v>
      </c>
      <c r="N14" s="135">
        <v>3951</v>
      </c>
      <c r="O14" s="33">
        <v>1043</v>
      </c>
      <c r="P14" s="135">
        <v>11900</v>
      </c>
      <c r="Q14" s="33">
        <v>5911</v>
      </c>
      <c r="R14" s="275">
        <v>10747</v>
      </c>
      <c r="S14" s="149">
        <f t="shared" si="2"/>
        <v>81427</v>
      </c>
      <c r="T14" s="150">
        <f t="shared" si="3"/>
        <v>398436</v>
      </c>
    </row>
    <row r="15" spans="1:20" x14ac:dyDescent="0.25">
      <c r="A15" s="34">
        <v>8</v>
      </c>
      <c r="B15" s="35" t="s">
        <v>184</v>
      </c>
      <c r="C15" s="37">
        <v>179955</v>
      </c>
      <c r="D15" s="135">
        <v>256400</v>
      </c>
      <c r="E15" s="33">
        <v>26523</v>
      </c>
      <c r="F15" s="135">
        <v>36550</v>
      </c>
      <c r="G15" s="33">
        <v>16765</v>
      </c>
      <c r="H15" s="38">
        <v>47250</v>
      </c>
      <c r="I15" s="149">
        <f t="shared" si="0"/>
        <v>223243</v>
      </c>
      <c r="J15" s="150">
        <f t="shared" si="1"/>
        <v>340200</v>
      </c>
      <c r="K15" s="149">
        <v>18371</v>
      </c>
      <c r="L15" s="273">
        <v>351100</v>
      </c>
      <c r="M15" s="33">
        <v>680</v>
      </c>
      <c r="N15" s="135">
        <v>1870</v>
      </c>
      <c r="O15" s="33">
        <v>2737</v>
      </c>
      <c r="P15" s="135">
        <v>22000</v>
      </c>
      <c r="Q15" s="33">
        <v>10906</v>
      </c>
      <c r="R15" s="275">
        <v>34830</v>
      </c>
      <c r="S15" s="149">
        <f t="shared" si="2"/>
        <v>255937</v>
      </c>
      <c r="T15" s="150">
        <f t="shared" si="3"/>
        <v>750000</v>
      </c>
    </row>
    <row r="16" spans="1:20" x14ac:dyDescent="0.25">
      <c r="A16" s="34">
        <v>9</v>
      </c>
      <c r="B16" s="35" t="s">
        <v>185</v>
      </c>
      <c r="C16" s="37">
        <v>125317</v>
      </c>
      <c r="D16" s="135">
        <v>136153.5</v>
      </c>
      <c r="E16" s="33">
        <v>10365</v>
      </c>
      <c r="F16" s="135">
        <v>19758.7</v>
      </c>
      <c r="G16" s="33">
        <v>8454</v>
      </c>
      <c r="H16" s="38">
        <v>49051.479999999996</v>
      </c>
      <c r="I16" s="149">
        <f t="shared" si="0"/>
        <v>144136</v>
      </c>
      <c r="J16" s="150">
        <f t="shared" si="1"/>
        <v>204964</v>
      </c>
      <c r="K16" s="149">
        <v>2664</v>
      </c>
      <c r="L16" s="273">
        <v>40043.08</v>
      </c>
      <c r="M16" s="33">
        <v>529</v>
      </c>
      <c r="N16" s="135">
        <v>744.45</v>
      </c>
      <c r="O16" s="33">
        <v>1233</v>
      </c>
      <c r="P16" s="135">
        <v>9535.5</v>
      </c>
      <c r="Q16" s="33">
        <v>3090</v>
      </c>
      <c r="R16" s="275">
        <v>9388.7999999999993</v>
      </c>
      <c r="S16" s="149">
        <f t="shared" si="2"/>
        <v>151652</v>
      </c>
      <c r="T16" s="150">
        <f t="shared" si="3"/>
        <v>264676</v>
      </c>
    </row>
    <row r="17" spans="1:20" x14ac:dyDescent="0.25">
      <c r="A17" s="34">
        <v>10</v>
      </c>
      <c r="B17" s="35" t="s">
        <v>186</v>
      </c>
      <c r="C17" s="37">
        <v>29571</v>
      </c>
      <c r="D17" s="135">
        <v>69454</v>
      </c>
      <c r="E17" s="33">
        <v>5570</v>
      </c>
      <c r="F17" s="135">
        <v>28657</v>
      </c>
      <c r="G17" s="33">
        <v>707</v>
      </c>
      <c r="H17" s="38">
        <v>10140</v>
      </c>
      <c r="I17" s="149">
        <f t="shared" si="0"/>
        <v>35848</v>
      </c>
      <c r="J17" s="150">
        <f t="shared" si="1"/>
        <v>108251</v>
      </c>
      <c r="K17" s="149">
        <v>1557</v>
      </c>
      <c r="L17" s="273">
        <v>22756.5</v>
      </c>
      <c r="M17" s="33">
        <v>525</v>
      </c>
      <c r="N17" s="135">
        <v>3330</v>
      </c>
      <c r="O17" s="33">
        <v>903</v>
      </c>
      <c r="P17" s="135">
        <v>15390</v>
      </c>
      <c r="Q17" s="33">
        <v>1533</v>
      </c>
      <c r="R17" s="275">
        <v>6127</v>
      </c>
      <c r="S17" s="149">
        <f t="shared" si="2"/>
        <v>40366</v>
      </c>
      <c r="T17" s="150">
        <f t="shared" si="3"/>
        <v>155855</v>
      </c>
    </row>
    <row r="18" spans="1:20" x14ac:dyDescent="0.25">
      <c r="A18" s="34">
        <v>11</v>
      </c>
      <c r="B18" s="35" t="s">
        <v>187</v>
      </c>
      <c r="C18" s="37">
        <v>72556</v>
      </c>
      <c r="D18" s="135">
        <v>44978</v>
      </c>
      <c r="E18" s="33">
        <v>9179</v>
      </c>
      <c r="F18" s="135">
        <v>16790</v>
      </c>
      <c r="G18" s="33">
        <v>610</v>
      </c>
      <c r="H18" s="38">
        <v>1556</v>
      </c>
      <c r="I18" s="149">
        <f t="shared" si="0"/>
        <v>82345</v>
      </c>
      <c r="J18" s="150">
        <f t="shared" si="1"/>
        <v>63324</v>
      </c>
      <c r="K18" s="149">
        <v>3306</v>
      </c>
      <c r="L18" s="273">
        <v>9105</v>
      </c>
      <c r="M18" s="33">
        <v>1867</v>
      </c>
      <c r="N18" s="135">
        <v>2645</v>
      </c>
      <c r="O18" s="33">
        <v>4995</v>
      </c>
      <c r="P18" s="135">
        <v>10395</v>
      </c>
      <c r="Q18" s="33">
        <v>5821</v>
      </c>
      <c r="R18" s="275">
        <v>11985</v>
      </c>
      <c r="S18" s="149">
        <f t="shared" si="2"/>
        <v>98334</v>
      </c>
      <c r="T18" s="150">
        <f t="shared" si="3"/>
        <v>97454</v>
      </c>
    </row>
    <row r="19" spans="1:20" x14ac:dyDescent="0.25">
      <c r="A19" s="34">
        <v>12</v>
      </c>
      <c r="B19" s="35" t="s">
        <v>188</v>
      </c>
      <c r="C19" s="37">
        <v>3100</v>
      </c>
      <c r="D19" s="135">
        <v>2400</v>
      </c>
      <c r="E19" s="33">
        <v>2474</v>
      </c>
      <c r="F19" s="135">
        <v>3000</v>
      </c>
      <c r="G19" s="33">
        <v>0</v>
      </c>
      <c r="H19" s="38">
        <v>0</v>
      </c>
      <c r="I19" s="149">
        <f t="shared" si="0"/>
        <v>5574</v>
      </c>
      <c r="J19" s="150">
        <f t="shared" si="1"/>
        <v>5400</v>
      </c>
      <c r="K19" s="149">
        <v>121</v>
      </c>
      <c r="L19" s="273">
        <v>290</v>
      </c>
      <c r="M19" s="33">
        <v>40</v>
      </c>
      <c r="N19" s="135">
        <v>30</v>
      </c>
      <c r="O19" s="33">
        <v>50</v>
      </c>
      <c r="P19" s="135">
        <v>100</v>
      </c>
      <c r="Q19" s="33">
        <v>1095</v>
      </c>
      <c r="R19" s="275">
        <v>1090</v>
      </c>
      <c r="S19" s="149">
        <f t="shared" si="2"/>
        <v>6880</v>
      </c>
      <c r="T19" s="150">
        <f t="shared" si="3"/>
        <v>6910</v>
      </c>
    </row>
    <row r="20" spans="1:20" x14ac:dyDescent="0.25">
      <c r="A20" s="34">
        <v>13</v>
      </c>
      <c r="B20" s="35" t="s">
        <v>189</v>
      </c>
      <c r="C20" s="37">
        <v>70746</v>
      </c>
      <c r="D20" s="135">
        <v>75340.36</v>
      </c>
      <c r="E20" s="33">
        <v>9924</v>
      </c>
      <c r="F20" s="135">
        <v>24381.07</v>
      </c>
      <c r="G20" s="33">
        <v>3112</v>
      </c>
      <c r="H20" s="38">
        <v>8863.18</v>
      </c>
      <c r="I20" s="149">
        <f t="shared" si="0"/>
        <v>83782</v>
      </c>
      <c r="J20" s="150">
        <f t="shared" si="1"/>
        <v>108585</v>
      </c>
      <c r="K20" s="149">
        <v>5807</v>
      </c>
      <c r="L20" s="273">
        <v>6521.1500000000005</v>
      </c>
      <c r="M20" s="33">
        <v>287</v>
      </c>
      <c r="N20" s="135">
        <v>455.5</v>
      </c>
      <c r="O20" s="33">
        <v>418</v>
      </c>
      <c r="P20" s="135">
        <v>1457.49</v>
      </c>
      <c r="Q20" s="33">
        <v>913</v>
      </c>
      <c r="R20" s="275">
        <v>560.26</v>
      </c>
      <c r="S20" s="149">
        <f t="shared" si="2"/>
        <v>91207</v>
      </c>
      <c r="T20" s="150">
        <f t="shared" si="3"/>
        <v>117579</v>
      </c>
    </row>
    <row r="21" spans="1:20" x14ac:dyDescent="0.25">
      <c r="A21" s="34">
        <v>14</v>
      </c>
      <c r="B21" s="35" t="s">
        <v>190</v>
      </c>
      <c r="C21" s="37">
        <v>44715</v>
      </c>
      <c r="D21" s="135">
        <v>145512</v>
      </c>
      <c r="E21" s="33">
        <v>6529</v>
      </c>
      <c r="F21" s="135">
        <v>58734</v>
      </c>
      <c r="G21" s="33">
        <v>3098</v>
      </c>
      <c r="H21" s="38">
        <v>20561</v>
      </c>
      <c r="I21" s="149">
        <f t="shared" si="0"/>
        <v>54342</v>
      </c>
      <c r="J21" s="150">
        <f t="shared" si="1"/>
        <v>224807</v>
      </c>
      <c r="K21" s="149">
        <v>8400</v>
      </c>
      <c r="L21" s="273">
        <v>73897</v>
      </c>
      <c r="M21" s="33">
        <v>2215</v>
      </c>
      <c r="N21" s="135">
        <v>12736</v>
      </c>
      <c r="O21" s="33">
        <v>2767</v>
      </c>
      <c r="P21" s="135">
        <v>65640</v>
      </c>
      <c r="Q21" s="33">
        <v>2623</v>
      </c>
      <c r="R21" s="275">
        <v>10650</v>
      </c>
      <c r="S21" s="149">
        <f t="shared" si="2"/>
        <v>70347</v>
      </c>
      <c r="T21" s="150">
        <f t="shared" si="3"/>
        <v>387730</v>
      </c>
    </row>
    <row r="22" spans="1:20" x14ac:dyDescent="0.25">
      <c r="A22" s="34">
        <v>15</v>
      </c>
      <c r="B22" s="35" t="s">
        <v>191</v>
      </c>
      <c r="C22" s="37">
        <v>118492</v>
      </c>
      <c r="D22" s="135">
        <v>150575.38</v>
      </c>
      <c r="E22" s="33">
        <v>28816</v>
      </c>
      <c r="F22" s="135">
        <v>43006.34</v>
      </c>
      <c r="G22" s="33">
        <v>1207</v>
      </c>
      <c r="H22" s="38">
        <v>8319.15</v>
      </c>
      <c r="I22" s="149">
        <f t="shared" si="0"/>
        <v>148515</v>
      </c>
      <c r="J22" s="150">
        <f t="shared" si="1"/>
        <v>201901</v>
      </c>
      <c r="K22" s="149">
        <v>4185</v>
      </c>
      <c r="L22" s="273">
        <v>23114.300000000003</v>
      </c>
      <c r="M22" s="33">
        <v>83</v>
      </c>
      <c r="N22" s="135">
        <v>2725.8</v>
      </c>
      <c r="O22" s="33">
        <v>95</v>
      </c>
      <c r="P22" s="135">
        <v>7334.91</v>
      </c>
      <c r="Q22" s="33">
        <v>6770</v>
      </c>
      <c r="R22" s="275">
        <v>13004.36</v>
      </c>
      <c r="S22" s="149">
        <f t="shared" si="2"/>
        <v>159648</v>
      </c>
      <c r="T22" s="150">
        <f t="shared" si="3"/>
        <v>248080</v>
      </c>
    </row>
    <row r="23" spans="1:20" x14ac:dyDescent="0.25">
      <c r="A23" s="34">
        <v>16</v>
      </c>
      <c r="B23" s="35" t="s">
        <v>192</v>
      </c>
      <c r="C23" s="37">
        <v>129597</v>
      </c>
      <c r="D23" s="135">
        <v>222238.09</v>
      </c>
      <c r="E23" s="33">
        <v>5813</v>
      </c>
      <c r="F23" s="135">
        <v>28095.91</v>
      </c>
      <c r="G23" s="33">
        <v>7869</v>
      </c>
      <c r="H23" s="38">
        <v>28646.25</v>
      </c>
      <c r="I23" s="149">
        <f t="shared" si="0"/>
        <v>143279</v>
      </c>
      <c r="J23" s="150">
        <f t="shared" si="1"/>
        <v>278980</v>
      </c>
      <c r="K23" s="149">
        <v>6910</v>
      </c>
      <c r="L23" s="273">
        <v>52629.33</v>
      </c>
      <c r="M23" s="33">
        <v>907</v>
      </c>
      <c r="N23" s="135">
        <v>2930.53</v>
      </c>
      <c r="O23" s="33">
        <v>2748</v>
      </c>
      <c r="P23" s="135">
        <v>24516.3</v>
      </c>
      <c r="Q23" s="33">
        <v>1850</v>
      </c>
      <c r="R23" s="275">
        <v>10749.15</v>
      </c>
      <c r="S23" s="149">
        <f t="shared" si="2"/>
        <v>155694</v>
      </c>
      <c r="T23" s="150">
        <f t="shared" si="3"/>
        <v>369805</v>
      </c>
    </row>
    <row r="24" spans="1:20" x14ac:dyDescent="0.25">
      <c r="A24" s="34">
        <v>17</v>
      </c>
      <c r="B24" s="35" t="s">
        <v>193</v>
      </c>
      <c r="C24" s="37">
        <v>246637</v>
      </c>
      <c r="D24" s="135">
        <v>291142.94</v>
      </c>
      <c r="E24" s="33">
        <v>37989</v>
      </c>
      <c r="F24" s="135">
        <v>68301.570000000007</v>
      </c>
      <c r="G24" s="33">
        <v>16655</v>
      </c>
      <c r="H24" s="38">
        <v>43181.919999999998</v>
      </c>
      <c r="I24" s="149">
        <f t="shared" si="0"/>
        <v>301281</v>
      </c>
      <c r="J24" s="150">
        <f t="shared" si="1"/>
        <v>402626</v>
      </c>
      <c r="K24" s="149">
        <v>9639</v>
      </c>
      <c r="L24" s="273">
        <v>55518.679999999993</v>
      </c>
      <c r="M24" s="33">
        <v>1464</v>
      </c>
      <c r="N24" s="135">
        <v>7384.66</v>
      </c>
      <c r="O24" s="33">
        <v>3998</v>
      </c>
      <c r="P24" s="135">
        <v>27909.84</v>
      </c>
      <c r="Q24" s="33">
        <v>9028</v>
      </c>
      <c r="R24" s="275">
        <v>35489.54</v>
      </c>
      <c r="S24" s="149">
        <f t="shared" si="2"/>
        <v>325410</v>
      </c>
      <c r="T24" s="150">
        <f t="shared" si="3"/>
        <v>528929</v>
      </c>
    </row>
    <row r="25" spans="1:20" x14ac:dyDescent="0.25">
      <c r="A25" s="34">
        <v>18</v>
      </c>
      <c r="B25" s="35" t="s">
        <v>194</v>
      </c>
      <c r="C25" s="37">
        <v>72887</v>
      </c>
      <c r="D25" s="135">
        <v>128898</v>
      </c>
      <c r="E25" s="33">
        <v>31006</v>
      </c>
      <c r="F25" s="135">
        <v>60849</v>
      </c>
      <c r="G25" s="33">
        <v>0</v>
      </c>
      <c r="H25" s="38">
        <v>0</v>
      </c>
      <c r="I25" s="149">
        <f t="shared" si="0"/>
        <v>103893</v>
      </c>
      <c r="J25" s="150">
        <f t="shared" si="1"/>
        <v>189747</v>
      </c>
      <c r="K25" s="149">
        <v>6158</v>
      </c>
      <c r="L25" s="273">
        <v>25965</v>
      </c>
      <c r="M25" s="33">
        <v>1784</v>
      </c>
      <c r="N25" s="135">
        <v>7158</v>
      </c>
      <c r="O25" s="33">
        <v>3745</v>
      </c>
      <c r="P25" s="135">
        <v>27959</v>
      </c>
      <c r="Q25" s="33">
        <v>12762</v>
      </c>
      <c r="R25" s="275">
        <v>31870</v>
      </c>
      <c r="S25" s="149">
        <f t="shared" si="2"/>
        <v>128342</v>
      </c>
      <c r="T25" s="150">
        <f t="shared" si="3"/>
        <v>282699</v>
      </c>
    </row>
    <row r="26" spans="1:20" x14ac:dyDescent="0.25">
      <c r="A26" s="34">
        <v>19</v>
      </c>
      <c r="B26" s="35" t="s">
        <v>195</v>
      </c>
      <c r="C26" s="37">
        <v>85244</v>
      </c>
      <c r="D26" s="135">
        <v>126463</v>
      </c>
      <c r="E26" s="33">
        <v>12579</v>
      </c>
      <c r="F26" s="135">
        <v>42898</v>
      </c>
      <c r="G26" s="33">
        <v>3322</v>
      </c>
      <c r="H26" s="38">
        <v>5537</v>
      </c>
      <c r="I26" s="149">
        <f t="shared" si="0"/>
        <v>101145</v>
      </c>
      <c r="J26" s="150">
        <f t="shared" si="1"/>
        <v>174898</v>
      </c>
      <c r="K26" s="149">
        <v>25551</v>
      </c>
      <c r="L26" s="273">
        <v>68846</v>
      </c>
      <c r="M26" s="33">
        <v>1543</v>
      </c>
      <c r="N26" s="135">
        <v>4620</v>
      </c>
      <c r="O26" s="33">
        <v>4046</v>
      </c>
      <c r="P26" s="135">
        <v>36605</v>
      </c>
      <c r="Q26" s="33">
        <v>27426</v>
      </c>
      <c r="R26" s="275">
        <v>35241</v>
      </c>
      <c r="S26" s="149">
        <f t="shared" si="2"/>
        <v>159711</v>
      </c>
      <c r="T26" s="150">
        <f t="shared" si="3"/>
        <v>320210</v>
      </c>
    </row>
    <row r="27" spans="1:20" x14ac:dyDescent="0.25">
      <c r="A27" s="34">
        <v>20</v>
      </c>
      <c r="B27" s="35" t="s">
        <v>196</v>
      </c>
      <c r="C27" s="37">
        <v>39790</v>
      </c>
      <c r="D27" s="135">
        <v>37510</v>
      </c>
      <c r="E27" s="33">
        <v>3200</v>
      </c>
      <c r="F27" s="135">
        <v>11520</v>
      </c>
      <c r="G27" s="33">
        <v>895</v>
      </c>
      <c r="H27" s="38">
        <v>2040</v>
      </c>
      <c r="I27" s="149">
        <f t="shared" si="0"/>
        <v>43885</v>
      </c>
      <c r="J27" s="150">
        <f t="shared" si="1"/>
        <v>51070</v>
      </c>
      <c r="K27" s="149">
        <v>1055</v>
      </c>
      <c r="L27" s="273">
        <v>2355</v>
      </c>
      <c r="M27" s="33">
        <v>395</v>
      </c>
      <c r="N27" s="135">
        <v>1275</v>
      </c>
      <c r="O27" s="33">
        <v>565</v>
      </c>
      <c r="P27" s="135">
        <v>2710</v>
      </c>
      <c r="Q27" s="33">
        <v>1020</v>
      </c>
      <c r="R27" s="275">
        <v>2035</v>
      </c>
      <c r="S27" s="149">
        <f t="shared" si="2"/>
        <v>46920</v>
      </c>
      <c r="T27" s="150">
        <f t="shared" si="3"/>
        <v>59445</v>
      </c>
    </row>
    <row r="28" spans="1:20" x14ac:dyDescent="0.25">
      <c r="A28" s="34">
        <v>21</v>
      </c>
      <c r="B28" s="35" t="s">
        <v>197</v>
      </c>
      <c r="C28" s="37">
        <v>292188</v>
      </c>
      <c r="D28" s="135">
        <v>275500</v>
      </c>
      <c r="E28" s="33">
        <v>33714</v>
      </c>
      <c r="F28" s="135">
        <v>58980</v>
      </c>
      <c r="G28" s="33">
        <v>13222</v>
      </c>
      <c r="H28" s="38">
        <v>73226</v>
      </c>
      <c r="I28" s="149">
        <f t="shared" si="0"/>
        <v>339124</v>
      </c>
      <c r="J28" s="150">
        <f t="shared" si="1"/>
        <v>407706</v>
      </c>
      <c r="K28" s="149">
        <v>55814</v>
      </c>
      <c r="L28" s="273">
        <v>189635</v>
      </c>
      <c r="M28" s="33">
        <v>1957</v>
      </c>
      <c r="N28" s="135">
        <v>8800</v>
      </c>
      <c r="O28" s="33">
        <v>7656</v>
      </c>
      <c r="P28" s="135">
        <v>47787</v>
      </c>
      <c r="Q28" s="33">
        <v>4691</v>
      </c>
      <c r="R28" s="275">
        <v>19807</v>
      </c>
      <c r="S28" s="149">
        <f t="shared" si="2"/>
        <v>409242</v>
      </c>
      <c r="T28" s="150">
        <f t="shared" si="3"/>
        <v>673735</v>
      </c>
    </row>
    <row r="29" spans="1:20" x14ac:dyDescent="0.25">
      <c r="A29" s="34">
        <v>22</v>
      </c>
      <c r="B29" s="35" t="s">
        <v>198</v>
      </c>
      <c r="C29" s="37">
        <v>190911</v>
      </c>
      <c r="D29" s="135">
        <v>160600</v>
      </c>
      <c r="E29" s="33">
        <v>33460</v>
      </c>
      <c r="F29" s="135">
        <v>41296.868999999999</v>
      </c>
      <c r="G29" s="33">
        <v>19270</v>
      </c>
      <c r="H29" s="38">
        <v>24703.127</v>
      </c>
      <c r="I29" s="149">
        <f t="shared" si="0"/>
        <v>243641</v>
      </c>
      <c r="J29" s="150">
        <f t="shared" si="1"/>
        <v>226600</v>
      </c>
      <c r="K29" s="149">
        <v>5995</v>
      </c>
      <c r="L29" s="273">
        <v>264028.69</v>
      </c>
      <c r="M29" s="33">
        <v>518</v>
      </c>
      <c r="N29" s="135">
        <v>1101.7</v>
      </c>
      <c r="O29" s="33">
        <v>778</v>
      </c>
      <c r="P29" s="135">
        <v>10042.5</v>
      </c>
      <c r="Q29" s="33">
        <v>2140</v>
      </c>
      <c r="R29" s="275">
        <v>6494.2000000000007</v>
      </c>
      <c r="S29" s="149">
        <f t="shared" si="2"/>
        <v>253072</v>
      </c>
      <c r="T29" s="150">
        <f t="shared" si="3"/>
        <v>508267</v>
      </c>
    </row>
    <row r="30" spans="1:20" x14ac:dyDescent="0.25">
      <c r="A30" s="34">
        <v>23</v>
      </c>
      <c r="B30" s="35" t="s">
        <v>199</v>
      </c>
      <c r="C30" s="37">
        <v>23902</v>
      </c>
      <c r="D30" s="135">
        <v>39448</v>
      </c>
      <c r="E30" s="33">
        <v>9481</v>
      </c>
      <c r="F30" s="135">
        <v>21032</v>
      </c>
      <c r="G30" s="33">
        <v>1115</v>
      </c>
      <c r="H30" s="38">
        <v>1520</v>
      </c>
      <c r="I30" s="149">
        <f t="shared" si="0"/>
        <v>34498</v>
      </c>
      <c r="J30" s="150">
        <f t="shared" si="1"/>
        <v>62000</v>
      </c>
      <c r="K30" s="149">
        <v>2410</v>
      </c>
      <c r="L30" s="273">
        <v>3502</v>
      </c>
      <c r="M30" s="33">
        <v>113</v>
      </c>
      <c r="N30" s="135">
        <v>355</v>
      </c>
      <c r="O30" s="33">
        <v>462</v>
      </c>
      <c r="P30" s="135">
        <v>2108</v>
      </c>
      <c r="Q30" s="33">
        <v>2362</v>
      </c>
      <c r="R30" s="275">
        <v>2785</v>
      </c>
      <c r="S30" s="149">
        <f t="shared" si="2"/>
        <v>39845</v>
      </c>
      <c r="T30" s="150">
        <f t="shared" si="3"/>
        <v>70750</v>
      </c>
    </row>
    <row r="31" spans="1:20" x14ac:dyDescent="0.25">
      <c r="A31" s="34">
        <v>24</v>
      </c>
      <c r="B31" s="35" t="s">
        <v>200</v>
      </c>
      <c r="C31" s="37">
        <v>9511</v>
      </c>
      <c r="D31" s="135">
        <v>37452.97</v>
      </c>
      <c r="E31" s="33">
        <v>16653</v>
      </c>
      <c r="F31" s="135">
        <v>50553.81</v>
      </c>
      <c r="G31" s="33">
        <v>0</v>
      </c>
      <c r="H31" s="38">
        <v>0</v>
      </c>
      <c r="I31" s="149">
        <f t="shared" si="0"/>
        <v>26164</v>
      </c>
      <c r="J31" s="150">
        <f t="shared" si="1"/>
        <v>88007</v>
      </c>
      <c r="K31" s="149">
        <v>6589</v>
      </c>
      <c r="L31" s="273">
        <v>32435.46</v>
      </c>
      <c r="M31" s="33">
        <v>1294</v>
      </c>
      <c r="N31" s="135">
        <v>4145.22</v>
      </c>
      <c r="O31" s="33">
        <v>3522</v>
      </c>
      <c r="P31" s="135">
        <v>37153.64</v>
      </c>
      <c r="Q31" s="33">
        <v>8267</v>
      </c>
      <c r="R31" s="275">
        <v>19888.46</v>
      </c>
      <c r="S31" s="149">
        <f t="shared" si="2"/>
        <v>45836</v>
      </c>
      <c r="T31" s="150">
        <f t="shared" si="3"/>
        <v>181630</v>
      </c>
    </row>
    <row r="32" spans="1:20" x14ac:dyDescent="0.25">
      <c r="A32" s="34">
        <v>25</v>
      </c>
      <c r="B32" s="35" t="s">
        <v>201</v>
      </c>
      <c r="C32" s="37">
        <v>34690</v>
      </c>
      <c r="D32" s="135">
        <v>43526.57</v>
      </c>
      <c r="E32" s="33">
        <v>14979</v>
      </c>
      <c r="F32" s="135">
        <v>25661</v>
      </c>
      <c r="G32" s="33">
        <v>0</v>
      </c>
      <c r="H32" s="38">
        <v>0</v>
      </c>
      <c r="I32" s="149">
        <f t="shared" si="0"/>
        <v>49669</v>
      </c>
      <c r="J32" s="150">
        <f t="shared" si="1"/>
        <v>69188</v>
      </c>
      <c r="K32" s="149">
        <v>0</v>
      </c>
      <c r="L32" s="273">
        <v>20886.95</v>
      </c>
      <c r="M32" s="33">
        <v>0</v>
      </c>
      <c r="N32" s="135">
        <v>1295.6600000000001</v>
      </c>
      <c r="O32" s="33">
        <v>0</v>
      </c>
      <c r="P32" s="135">
        <v>14242.71</v>
      </c>
      <c r="Q32" s="33">
        <v>5890</v>
      </c>
      <c r="R32" s="275">
        <v>4886.01</v>
      </c>
      <c r="S32" s="149">
        <f t="shared" si="2"/>
        <v>55559</v>
      </c>
      <c r="T32" s="150">
        <f t="shared" si="3"/>
        <v>110499</v>
      </c>
    </row>
    <row r="33" spans="1:20" x14ac:dyDescent="0.25">
      <c r="A33" s="34">
        <v>26</v>
      </c>
      <c r="B33" s="35" t="s">
        <v>202</v>
      </c>
      <c r="C33" s="37">
        <v>265775</v>
      </c>
      <c r="D33" s="135">
        <v>185037</v>
      </c>
      <c r="E33" s="33">
        <v>23543</v>
      </c>
      <c r="F33" s="135">
        <v>79255</v>
      </c>
      <c r="G33" s="33">
        <v>14791</v>
      </c>
      <c r="H33" s="38">
        <v>19811</v>
      </c>
      <c r="I33" s="149">
        <f t="shared" si="0"/>
        <v>304109</v>
      </c>
      <c r="J33" s="150">
        <f t="shared" si="1"/>
        <v>284103</v>
      </c>
      <c r="K33" s="149">
        <v>11547</v>
      </c>
      <c r="L33" s="273">
        <v>25903</v>
      </c>
      <c r="M33" s="33">
        <v>1222</v>
      </c>
      <c r="N33" s="135">
        <v>4802</v>
      </c>
      <c r="O33" s="33">
        <v>3019</v>
      </c>
      <c r="P33" s="135">
        <v>23477</v>
      </c>
      <c r="Q33" s="33">
        <v>11365</v>
      </c>
      <c r="R33" s="275">
        <v>22375</v>
      </c>
      <c r="S33" s="149">
        <f t="shared" si="2"/>
        <v>331262</v>
      </c>
      <c r="T33" s="150">
        <f t="shared" si="3"/>
        <v>360660</v>
      </c>
    </row>
    <row r="34" spans="1:20" x14ac:dyDescent="0.25">
      <c r="A34" s="34">
        <v>27</v>
      </c>
      <c r="B34" s="35" t="s">
        <v>203</v>
      </c>
      <c r="C34" s="37">
        <v>68420</v>
      </c>
      <c r="D34" s="135">
        <v>71613.100000000006</v>
      </c>
      <c r="E34" s="33">
        <v>5556</v>
      </c>
      <c r="F34" s="135">
        <v>41616.870000000003</v>
      </c>
      <c r="G34" s="33">
        <v>0</v>
      </c>
      <c r="H34" s="38">
        <v>0</v>
      </c>
      <c r="I34" s="149">
        <f t="shared" si="0"/>
        <v>73976</v>
      </c>
      <c r="J34" s="150">
        <f t="shared" si="1"/>
        <v>113230</v>
      </c>
      <c r="K34" s="149">
        <v>16650</v>
      </c>
      <c r="L34" s="273">
        <v>72050</v>
      </c>
      <c r="M34" s="33">
        <v>256</v>
      </c>
      <c r="N34" s="135">
        <v>450</v>
      </c>
      <c r="O34" s="33">
        <v>1043</v>
      </c>
      <c r="P34" s="135">
        <v>8568</v>
      </c>
      <c r="Q34" s="33">
        <v>796</v>
      </c>
      <c r="R34" s="275">
        <v>1828.4</v>
      </c>
      <c r="S34" s="149">
        <f t="shared" si="2"/>
        <v>92721</v>
      </c>
      <c r="T34" s="150">
        <f t="shared" si="3"/>
        <v>196126</v>
      </c>
    </row>
    <row r="35" spans="1:20" x14ac:dyDescent="0.25">
      <c r="A35" s="34">
        <v>28</v>
      </c>
      <c r="B35" s="50" t="s">
        <v>204</v>
      </c>
      <c r="C35" s="37">
        <v>117024</v>
      </c>
      <c r="D35" s="135">
        <v>339584</v>
      </c>
      <c r="E35" s="33">
        <v>65796</v>
      </c>
      <c r="F35" s="135">
        <v>101734</v>
      </c>
      <c r="G35" s="33">
        <v>10254</v>
      </c>
      <c r="H35" s="38">
        <v>14073</v>
      </c>
      <c r="I35" s="149">
        <f t="shared" si="0"/>
        <v>193074</v>
      </c>
      <c r="J35" s="150">
        <f t="shared" si="1"/>
        <v>455391</v>
      </c>
      <c r="K35" s="149">
        <v>29459</v>
      </c>
      <c r="L35" s="273">
        <v>452048</v>
      </c>
      <c r="M35" s="33">
        <v>698</v>
      </c>
      <c r="N35" s="135">
        <v>4850</v>
      </c>
      <c r="O35" s="33">
        <v>2658</v>
      </c>
      <c r="P35" s="135">
        <v>103430</v>
      </c>
      <c r="Q35" s="33">
        <v>1775</v>
      </c>
      <c r="R35" s="275">
        <v>60410</v>
      </c>
      <c r="S35" s="149">
        <f t="shared" si="2"/>
        <v>227664</v>
      </c>
      <c r="T35" s="150">
        <f t="shared" si="3"/>
        <v>1076129</v>
      </c>
    </row>
    <row r="36" spans="1:20" x14ac:dyDescent="0.25">
      <c r="A36" s="34">
        <v>29</v>
      </c>
      <c r="B36" s="50" t="s">
        <v>205</v>
      </c>
      <c r="C36" s="37">
        <v>234268</v>
      </c>
      <c r="D36" s="135">
        <v>227115</v>
      </c>
      <c r="E36" s="33">
        <v>35730</v>
      </c>
      <c r="F36" s="135">
        <v>89362</v>
      </c>
      <c r="G36" s="33">
        <v>13682</v>
      </c>
      <c r="H36" s="38">
        <v>18157</v>
      </c>
      <c r="I36" s="149">
        <f t="shared" si="0"/>
        <v>283680</v>
      </c>
      <c r="J36" s="150">
        <f t="shared" si="1"/>
        <v>334634</v>
      </c>
      <c r="K36" s="149">
        <v>5940</v>
      </c>
      <c r="L36" s="273">
        <v>53883</v>
      </c>
      <c r="M36" s="33">
        <v>1100</v>
      </c>
      <c r="N36" s="135">
        <v>5001</v>
      </c>
      <c r="O36" s="33">
        <v>6989</v>
      </c>
      <c r="P36" s="135">
        <v>31812</v>
      </c>
      <c r="Q36" s="33">
        <v>8798</v>
      </c>
      <c r="R36" s="275">
        <v>40007</v>
      </c>
      <c r="S36" s="149">
        <f t="shared" si="2"/>
        <v>306507</v>
      </c>
      <c r="T36" s="150">
        <f t="shared" si="3"/>
        <v>465337</v>
      </c>
    </row>
    <row r="37" spans="1:20" x14ac:dyDescent="0.25">
      <c r="A37" s="34">
        <v>30</v>
      </c>
      <c r="B37" s="50" t="s">
        <v>206</v>
      </c>
      <c r="C37" s="37">
        <v>79145</v>
      </c>
      <c r="D37" s="135">
        <v>268691</v>
      </c>
      <c r="E37" s="33">
        <v>100525</v>
      </c>
      <c r="F37" s="135">
        <v>117263</v>
      </c>
      <c r="G37" s="33">
        <v>10514</v>
      </c>
      <c r="H37" s="38">
        <v>30723</v>
      </c>
      <c r="I37" s="149">
        <f t="shared" si="0"/>
        <v>190184</v>
      </c>
      <c r="J37" s="150">
        <f t="shared" si="1"/>
        <v>416677</v>
      </c>
      <c r="K37" s="149">
        <v>47947</v>
      </c>
      <c r="L37" s="273">
        <v>1006131</v>
      </c>
      <c r="M37" s="33">
        <v>8215</v>
      </c>
      <c r="N37" s="135">
        <v>38083</v>
      </c>
      <c r="O37" s="33">
        <v>14997</v>
      </c>
      <c r="P37" s="135">
        <v>178152</v>
      </c>
      <c r="Q37" s="33">
        <v>14529</v>
      </c>
      <c r="R37" s="275">
        <v>90925</v>
      </c>
      <c r="S37" s="149">
        <f t="shared" si="2"/>
        <v>275872</v>
      </c>
      <c r="T37" s="150">
        <f t="shared" si="3"/>
        <v>1729968</v>
      </c>
    </row>
    <row r="38" spans="1:20" x14ac:dyDescent="0.25">
      <c r="A38" s="34">
        <v>31</v>
      </c>
      <c r="B38" s="50" t="s">
        <v>207</v>
      </c>
      <c r="C38" s="37">
        <v>92650</v>
      </c>
      <c r="D38" s="135">
        <v>221243</v>
      </c>
      <c r="E38" s="33">
        <v>50467</v>
      </c>
      <c r="F38" s="135">
        <v>125338</v>
      </c>
      <c r="G38" s="33">
        <v>3948</v>
      </c>
      <c r="H38" s="38">
        <v>11408</v>
      </c>
      <c r="I38" s="149">
        <f t="shared" si="0"/>
        <v>147065</v>
      </c>
      <c r="J38" s="150">
        <f t="shared" si="1"/>
        <v>357989</v>
      </c>
      <c r="K38" s="149">
        <v>9575</v>
      </c>
      <c r="L38" s="273">
        <v>49748</v>
      </c>
      <c r="M38" s="33">
        <v>279</v>
      </c>
      <c r="N38" s="135">
        <v>1031</v>
      </c>
      <c r="O38" s="33">
        <v>1666</v>
      </c>
      <c r="P38" s="135">
        <v>11178</v>
      </c>
      <c r="Q38" s="33">
        <v>1075</v>
      </c>
      <c r="R38" s="275">
        <v>1436</v>
      </c>
      <c r="S38" s="149">
        <f t="shared" si="2"/>
        <v>159660</v>
      </c>
      <c r="T38" s="150">
        <f t="shared" si="3"/>
        <v>421382</v>
      </c>
    </row>
    <row r="39" spans="1:20" x14ac:dyDescent="0.25">
      <c r="A39" s="34">
        <v>32</v>
      </c>
      <c r="B39" s="50" t="s">
        <v>208</v>
      </c>
      <c r="C39" s="37">
        <v>37838</v>
      </c>
      <c r="D39" s="135">
        <v>77857</v>
      </c>
      <c r="E39" s="33">
        <v>14057</v>
      </c>
      <c r="F39" s="135">
        <v>17531</v>
      </c>
      <c r="G39" s="33">
        <v>1505</v>
      </c>
      <c r="H39" s="38">
        <v>5699</v>
      </c>
      <c r="I39" s="149">
        <f t="shared" si="0"/>
        <v>53400</v>
      </c>
      <c r="J39" s="150">
        <f t="shared" si="1"/>
        <v>101087</v>
      </c>
      <c r="K39" s="149">
        <v>280</v>
      </c>
      <c r="L39" s="273">
        <v>1982</v>
      </c>
      <c r="M39" s="33">
        <v>470</v>
      </c>
      <c r="N39" s="135">
        <v>1258</v>
      </c>
      <c r="O39" s="33">
        <v>350</v>
      </c>
      <c r="P39" s="135">
        <v>2478</v>
      </c>
      <c r="Q39" s="33">
        <v>5135</v>
      </c>
      <c r="R39" s="275">
        <v>4760</v>
      </c>
      <c r="S39" s="149">
        <f t="shared" si="2"/>
        <v>59635</v>
      </c>
      <c r="T39" s="150">
        <f t="shared" si="3"/>
        <v>111565</v>
      </c>
    </row>
    <row r="40" spans="1:20" ht="15.75" thickBot="1" x14ac:dyDescent="0.3">
      <c r="A40" s="34">
        <v>33</v>
      </c>
      <c r="B40" s="50" t="s">
        <v>209</v>
      </c>
      <c r="C40" s="37">
        <v>16845</v>
      </c>
      <c r="D40" s="135">
        <v>22022</v>
      </c>
      <c r="E40" s="33">
        <v>15550</v>
      </c>
      <c r="F40" s="135">
        <v>25930</v>
      </c>
      <c r="G40" s="33">
        <v>5091</v>
      </c>
      <c r="H40" s="38">
        <v>4548</v>
      </c>
      <c r="I40" s="149">
        <f t="shared" si="0"/>
        <v>37486</v>
      </c>
      <c r="J40" s="150">
        <f t="shared" si="1"/>
        <v>52500</v>
      </c>
      <c r="K40" s="149">
        <v>6258</v>
      </c>
      <c r="L40" s="273">
        <v>97000</v>
      </c>
      <c r="M40" s="33">
        <v>741</v>
      </c>
      <c r="N40" s="135">
        <v>1900</v>
      </c>
      <c r="O40" s="33">
        <v>3324</v>
      </c>
      <c r="P40" s="135">
        <v>35000</v>
      </c>
      <c r="Q40" s="33">
        <v>4782</v>
      </c>
      <c r="R40" s="275">
        <v>7000</v>
      </c>
      <c r="S40" s="149">
        <f t="shared" si="2"/>
        <v>52591</v>
      </c>
      <c r="T40" s="150">
        <f t="shared" si="3"/>
        <v>193400</v>
      </c>
    </row>
    <row r="41" spans="1:20" s="32" customFormat="1" ht="16.5" thickBot="1" x14ac:dyDescent="0.3">
      <c r="A41" s="210" t="s">
        <v>86</v>
      </c>
      <c r="B41" s="211"/>
      <c r="C41" s="45">
        <f t="shared" ref="C41:T41" si="4">SUM(C8:C40)</f>
        <v>3604346</v>
      </c>
      <c r="D41" s="46">
        <f t="shared" si="4"/>
        <v>5207736.5399999991</v>
      </c>
      <c r="E41" s="46">
        <f t="shared" si="4"/>
        <v>802844</v>
      </c>
      <c r="F41" s="46">
        <f t="shared" si="4"/>
        <v>1784335.409</v>
      </c>
      <c r="G41" s="46">
        <f t="shared" si="4"/>
        <v>292874</v>
      </c>
      <c r="H41" s="46">
        <f t="shared" si="4"/>
        <v>851344.71299999999</v>
      </c>
      <c r="I41" s="151">
        <f t="shared" si="4"/>
        <v>4700064</v>
      </c>
      <c r="J41" s="151">
        <f t="shared" si="4"/>
        <v>7843418</v>
      </c>
      <c r="K41" s="151">
        <f t="shared" si="4"/>
        <v>887497</v>
      </c>
      <c r="L41" s="151">
        <f t="shared" si="4"/>
        <v>5732308.780588761</v>
      </c>
      <c r="M41" s="46">
        <f t="shared" si="4"/>
        <v>49413</v>
      </c>
      <c r="N41" s="154">
        <f t="shared" si="4"/>
        <v>179426.682975</v>
      </c>
      <c r="O41" s="46">
        <f t="shared" si="4"/>
        <v>127523</v>
      </c>
      <c r="P41" s="154">
        <f t="shared" si="4"/>
        <v>1290901.95175</v>
      </c>
      <c r="Q41" s="46">
        <f t="shared" si="4"/>
        <v>303077</v>
      </c>
      <c r="R41" s="46">
        <f t="shared" si="4"/>
        <v>831896.96279999998</v>
      </c>
      <c r="S41" s="46">
        <f t="shared" si="4"/>
        <v>6067574</v>
      </c>
      <c r="T41" s="46">
        <f t="shared" si="4"/>
        <v>15877950</v>
      </c>
    </row>
  </sheetData>
  <mergeCells count="16">
    <mergeCell ref="A41:B41"/>
    <mergeCell ref="M5:N6"/>
    <mergeCell ref="O5:P6"/>
    <mergeCell ref="Q5:R6"/>
    <mergeCell ref="S5:T6"/>
    <mergeCell ref="C6:D6"/>
    <mergeCell ref="E6:F6"/>
    <mergeCell ref="A2:T2"/>
    <mergeCell ref="R3:T3"/>
    <mergeCell ref="A4:A7"/>
    <mergeCell ref="B4:B7"/>
    <mergeCell ref="C4:T4"/>
    <mergeCell ref="C5:F5"/>
    <mergeCell ref="G5:H6"/>
    <mergeCell ref="I5:J6"/>
    <mergeCell ref="K5:L6"/>
  </mergeCells>
  <printOptions horizontalCentered="1" verticalCentered="1"/>
  <pageMargins left="0.45" right="0.45" top="0.5" bottom="0.5" header="0" footer="0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Target SACP 18-19 Original</vt:lpstr>
      <vt:lpstr>Disbursement SACP </vt:lpstr>
      <vt:lpstr>Outstanding Report</vt:lpstr>
      <vt:lpstr>RBI format for Individual Bank</vt:lpstr>
      <vt:lpstr>Target SACP 18-19 Modified</vt:lpstr>
      <vt:lpstr>Tgt SACP 19-20 Bk.</vt:lpstr>
      <vt:lpstr>Tgt SACP 19-20 Dist.</vt:lpstr>
      <vt:lpstr>'Disbursement SACP '!Print_Titles</vt:lpstr>
      <vt:lpstr>'Outstanding Report'!Print_Titles</vt:lpstr>
      <vt:lpstr>'Target SACP 18-19 Original'!Print_Titles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2019-06-02T11:41:26Z</dcterms:modified>
</cp:coreProperties>
</file>