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/>
  </bookViews>
  <sheets>
    <sheet name="Target SACP" sheetId="5" r:id="rId1"/>
    <sheet name="Disbursement SACP " sheetId="1" state="hidden" r:id="rId2"/>
    <sheet name="Outstanding Report" sheetId="4" state="hidden" r:id="rId3"/>
    <sheet name="RBI format for Individual Bank" sheetId="6" state="hidden" r:id="rId4"/>
  </sheets>
  <definedNames>
    <definedName name="_xlnm.Print_Titles" localSheetId="0">'Target SACP'!$A:$B,'Target SACP'!$1:$7</definedName>
    <definedName name="_xlnm.Print_Titles" localSheetId="1">'Disbursement SACP '!$A:$B,'Disbursement SACP '!$1:$7</definedName>
    <definedName name="_xlnm.Print_Titles" localSheetId="2">'Outstanding Report'!$A:$B,'Outstanding Report'!$1:$7</definedName>
  </definedNames>
  <calcPr calcId="124519"/>
</workbook>
</file>

<file path=xl/sharedStrings.xml><?xml version="1.0" encoding="utf-8"?>
<sst xmlns="http://schemas.openxmlformats.org/spreadsheetml/2006/main" count="150" uniqueCount="150">
  <si>
    <t>Amount in Rs. Lakh</t>
  </si>
  <si>
    <t>Name of District :</t>
  </si>
  <si>
    <r xmlns="http://schemas.openxmlformats.org/spreadsheetml/2006/main">
      <t>Annual (Yearly)</t>
    </r>
    <r xmlns="http://schemas.openxmlformats.org/spreadsheetml/2006/main">
      <rPr>
        <sz val="16"/>
        <color theme="1"/>
        <rFont val="Arial Black"/>
        <family val="2"/>
      </rPr>
      <t xml:space="preserve"> </t>
    </r>
    <r xmlns="http://schemas.openxmlformats.org/spreadsheetml/2006/main">
      <rPr>
        <sz val="16"/>
        <color rgb="FFC00000"/>
        <rFont val="Arial Black"/>
        <family val="2"/>
      </rPr>
      <t>Targets</t>
    </r>
    <r xmlns="http://schemas.openxmlformats.org/spreadsheetml/2006/main">
      <rPr>
        <b/>
        <sz val="16"/>
        <color theme="1"/>
        <rFont val="Calibri"/>
        <family val="2"/>
        <scheme val="minor"/>
      </rPr>
      <t xml:space="preserve"> under Annual Credit Plans (ACP) as per revised format of RBI</t>
    </r>
  </si>
  <si>
    <t>Priority Sector</t>
  </si>
  <si>
    <t>Non Priority Sector</t>
  </si>
  <si>
    <t>Sr. No.</t>
  </si>
  <si>
    <t>District Name</t>
  </si>
  <si>
    <t>Farm Credit</t>
  </si>
  <si>
    <t>Agri. Infrastructure</t>
  </si>
  <si>
    <t>Ancillary Activities</t>
  </si>
  <si>
    <t>Total Agriculture (PS)</t>
  </si>
  <si>
    <t>Micro Enterprises</t>
  </si>
  <si>
    <t>Small Enterprises</t>
  </si>
  <si>
    <t>Medium Enterprises</t>
  </si>
  <si>
    <t>Khadi and Village Industries</t>
  </si>
  <si>
    <t>Others under MSMEs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</si>
  <si>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</si>
  <si>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</si>
  <si>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</si>
  <si>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</si>
  <si>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</si>
  <si>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</si>
  <si>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</si>
  <si>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Total Priority Sector</t>
  </si>
  <si>
    <t>Loans to weaker sections under Priority Sector</t>
  </si>
  <si>
    <t>Agriculture (NPS)</t>
  </si>
  <si>
    <t>Micro Enterprises (Service Ent. Above Rs. 5 crore)</t>
  </si>
  <si>
    <t>Small Enterprises (Service Ent. Above Rs. 5 crore)</t>
  </si>
  <si>
    <t>Medium Enterprises (Service Ent. Above Rs. 10 crore)</t>
  </si>
  <si>
    <t>Total MSMEs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</si>
  <si>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</si>
  <si>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</si>
  <si>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</si>
  <si>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</si>
  <si>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</si>
  <si>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</si>
  <si>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</si>
  <si>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A/c</t>
  </si>
  <si>
    <t>Amt</t>
  </si>
  <si>
    <t>AHMEDABAD</t>
  </si>
  <si>
    <t>AMRELI</t>
  </si>
  <si>
    <t>ANAND</t>
  </si>
  <si>
    <t>ARAVALI</t>
  </si>
  <si>
    <t>BANASKANTHA</t>
  </si>
  <si>
    <t>VADODARA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</si>
  <si>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</si>
  <si>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</si>
  <si>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</si>
  <si>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</si>
  <si>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</si>
  <si>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</si>
  <si>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</si>
  <si>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</si>
  <si>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</si>
  <si>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</si>
  <si>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</si>
  <si>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</si>
  <si>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</si>
  <si>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</si>
  <si>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</si>
  <si>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</si>
  <si>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</si>
  <si>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</si>
  <si>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</si>
  <si>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</si>
  <si>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</si>
  <si>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</si>
  <si>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</si>
  <si>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</si>
  <si>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</si>
  <si>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</si>
  <si>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VALSAD</t>
  </si>
  <si>
    <t>Total</t>
  </si>
  <si>
    <r xmlns="http://schemas.openxmlformats.org/spreadsheetml/2006/main">
      <rPr>
        <sz val="14"/>
        <color rgb="FFC00000"/>
        <rFont val="Arial Black"/>
        <family val="2"/>
      </rPr>
      <t>Disbursements</t>
    </r>
    <r xmlns="http://schemas.openxmlformats.org/spreadsheetml/2006/main">
      <rPr>
        <b/>
        <sz val="16"/>
        <color rgb="FFC00000"/>
        <rFont val="Calibri"/>
        <family val="2"/>
        <scheme val="minor"/>
      </rPr>
      <t xml:space="preserve"> </t>
    </r>
    <r xmlns="http://schemas.openxmlformats.org/spreadsheetml/2006/main">
      <rPr>
        <b/>
        <sz val="16"/>
        <color theme="1"/>
        <rFont val="Calibri"/>
        <family val="2"/>
        <scheme val="minor"/>
      </rPr>
      <t>upto the end of current quarter under Annual Credit Plans (ACP) as per revised format of RBI</t>
    </r>
  </si>
  <si>
    <r xmlns="http://schemas.openxmlformats.org/spreadsheetml/2006/main">
      <rPr>
        <sz val="14"/>
        <color rgb="FFC00000"/>
        <rFont val="Arial Black"/>
        <family val="2"/>
      </rPr>
      <t>Disbursements</t>
    </r>
    <r xmlns="http://schemas.openxmlformats.org/spreadsheetml/2006/main">
      <rPr>
        <b/>
        <sz val="16"/>
        <color theme="1"/>
        <rFont val="Calibri"/>
        <family val="2"/>
        <scheme val="minor"/>
      </rPr>
      <t xml:space="preserve"> upto the end of current quarter under Annual Credit Plans (ACP) as per revised format of RBI</t>
    </r>
  </si>
  <si>
    <r xmlns="http://schemas.openxmlformats.org/spreadsheetml/2006/main">
      <rPr>
        <sz val="14"/>
        <color rgb="FFC00000"/>
        <rFont val="Arial Black"/>
        <family val="2"/>
      </rPr>
      <t>Outstanding</t>
    </r>
    <r xmlns="http://schemas.openxmlformats.org/spreadsheetml/2006/main">
      <rPr>
        <b/>
        <sz val="16"/>
        <color theme="1"/>
        <rFont val="Calibri"/>
        <family val="2"/>
        <scheme val="minor"/>
      </rPr>
      <t xml:space="preserve"> upto the end of current quarter as per revised format of RBI</t>
    </r>
  </si>
  <si>
    <t xml:space="preserve">Statement showing Disbursements and Outstanding  for the quarter ended June, 2017</t>
  </si>
  <si>
    <t>Name of District</t>
  </si>
  <si>
    <t>Name of Bank</t>
  </si>
  <si>
    <t>No. in actuals , Amount in lakh (rounded in two digit only)</t>
  </si>
  <si>
    <t xml:space="preserve">Sr. No </t>
  </si>
  <si>
    <t>Sector</t>
  </si>
  <si>
    <t xml:space="preserve">Disbursements  upto  the end  of current quarter</t>
  </si>
  <si>
    <t xml:space="preserve">Outstanding  upto  the end of current quarter </t>
  </si>
  <si>
    <t>Number</t>
  </si>
  <si>
    <t>Amount</t>
  </si>
  <si>
    <t xml:space="preserve">Number </t>
  </si>
  <si>
    <t>1A</t>
  </si>
  <si>
    <t>Agriculture= 1A(i)+1A(ii)+1A(iii)</t>
  </si>
  <si>
    <t>1A(i)</t>
  </si>
  <si>
    <t>1A(ii)</t>
  </si>
  <si>
    <t>Agriculture Infrastructure</t>
  </si>
  <si>
    <t>1A(iii)</t>
  </si>
  <si>
    <t>1B</t>
  </si>
  <si>
    <t>Micro, Small and Medium Enterprises = 1B(i)+1B(ii)+1B(iii)+1B(iv)+1B(v)</t>
  </si>
  <si>
    <t>1B(i)</t>
  </si>
  <si>
    <t xml:space="preserve">Micro Enterprises (Manufacturing + Service  advances up to Rs. 5 crores)</t>
  </si>
  <si>
    <t>1B(ii)</t>
  </si>
  <si>
    <t xml:space="preserve">Small Enterprises (Manufacturing + Service  advances up to Rs. 5 crores)</t>
  </si>
  <si>
    <t>1B(iii)</t>
  </si>
  <si>
    <t xml:space="preserve">Medium Enterprises (Manufacturing + Service  advances up to Rs. 10 crores)</t>
  </si>
  <si>
    <t>1B(iv)</t>
  </si>
  <si>
    <t>1B(v)</t>
  </si>
  <si>
    <t>1C</t>
  </si>
  <si>
    <t>1D</t>
  </si>
  <si>
    <t>Education</t>
  </si>
  <si>
    <t>1E</t>
  </si>
  <si>
    <t xml:space="preserve">Housing </t>
  </si>
  <si>
    <t>1F</t>
  </si>
  <si>
    <t>1G</t>
  </si>
  <si>
    <t>1H</t>
  </si>
  <si>
    <t>Others</t>
  </si>
  <si>
    <r xmlns="http://schemas.openxmlformats.org/spreadsheetml/2006/main">
      <t xml:space="preserve">Sub total= </t>
    </r>
    <r xmlns="http://schemas.openxmlformats.org/spreadsheetml/2006/main">
      <rPr>
        <b/>
        <sz val="12"/>
        <color indexed="8"/>
        <rFont val="Calibri"/>
        <family val="2"/>
      </rPr>
      <t>1A+1B+1C+1D+1E+1F+1G+1H</t>
    </r>
  </si>
  <si>
    <t>Loans to weaker Sections under Priority Sector</t>
  </si>
  <si>
    <t>Non-Priority Sector</t>
  </si>
  <si>
    <t>4A</t>
  </si>
  <si>
    <t xml:space="preserve">Agriculture </t>
  </si>
  <si>
    <t>4B</t>
  </si>
  <si>
    <r xmlns="http://schemas.openxmlformats.org/spreadsheetml/2006/main">
      <t>Micro, Small and Medium Enterprise (Service)=</t>
    </r>
    <r xmlns="http://schemas.openxmlformats.org/spreadsheetml/2006/main">
      <rPr>
        <b/>
        <sz val="12"/>
        <color indexed="8"/>
        <rFont val="Calibri"/>
        <family val="2"/>
      </rPr>
      <t>4B(i)+4B(ii)+4B(iii)</t>
    </r>
  </si>
  <si>
    <t>4B(i)</t>
  </si>
  <si>
    <t>Micro Enterprises (Service) (advances above Rs 5 Crore)</t>
  </si>
  <si>
    <t>4B(ii)</t>
  </si>
  <si>
    <t>Small Enterprises (Service) (advances above Rs 5 Crore)</t>
  </si>
  <si>
    <t>4B(iii)</t>
  </si>
  <si>
    <t>Medium Enterprises (Service) (advances above Rs 10 Crore)</t>
  </si>
  <si>
    <t>4C</t>
  </si>
  <si>
    <t>4D</t>
  </si>
  <si>
    <t>Housing</t>
  </si>
  <si>
    <t>4E</t>
  </si>
  <si>
    <t xml:space="preserve"> Personal Loans under Non-Priority Sector</t>
  </si>
  <si>
    <t>4F</t>
  </si>
  <si>
    <r xmlns="http://schemas.openxmlformats.org/spreadsheetml/2006/main">
      <t>Sub-total=</t>
    </r>
    <r xmlns="http://schemas.openxmlformats.org/spreadsheetml/2006/main">
      <rPr>
        <b/>
        <sz val="12"/>
        <color indexed="8"/>
        <rFont val="Calibri"/>
        <family val="2"/>
      </rPr>
      <t>4A+4B+4C+4D+4E+4F</t>
    </r>
  </si>
  <si>
    <t xml:space="preserve">Total  = 2+5</t>
  </si>
  <si>
    <t>Agriculture Infrastructure (include)</t>
  </si>
  <si>
    <t>a</t>
  </si>
  <si>
    <t xml:space="preserve">Loan for construction of storage facilities (warehouses, market yards, godowns etc.) including cold storage unit </t>
  </si>
  <si>
    <t>b</t>
  </si>
  <si>
    <t>Soil conservation &amp; watershed development</t>
  </si>
  <si>
    <t>c</t>
  </si>
  <si>
    <t>Plant tissue culture &amp; agri-boitechnology, seed production, production of bio-pesticides, bio-fertiliser etc.,</t>
  </si>
  <si>
    <t>Ancillary Activities (include)</t>
  </si>
  <si>
    <t>loans up to 5 crore to co-operative societies of farmers for diposing of the produce of members</t>
  </si>
  <si>
    <t>loans for setting up of Agriclinics &amp; Agribusiness Centres</t>
  </si>
  <si>
    <t>Loans for Food &amp; Agro-processing upto an aggregate sanctioned limit of 100 crore per borrower from the banking system</t>
  </si>
  <si>
    <t>d</t>
  </si>
  <si>
    <t>Loans to Primary Agriculture Credit Societies, Farmers' service societies etc., on-lending to agriculture</t>
  </si>
  <si>
    <t>e</t>
  </si>
  <si>
    <t>loans to MFIs for on-lending to agriculture sector as per the RBI guideline</t>
  </si>
  <si>
    <t>Loan up to a limit of 5 crore per borrower for building social infrastructure for acitivites namely schools, health care facilities, and sanitation facilities etc.,</t>
  </si>
  <si>
    <t>loan up to a limit of 15 crore to borrowers for purposes like solar based power generations, biomass bases power generations, wind mills, micro-hydel plants and for non-conventional energy based public utilities viz., street lighting system and remote village electrification.</t>
  </si>
</sst>
</file>

<file path=xl/styles.xml><?xml version="1.0" encoding="utf-8"?>
<styleSheet xmlns="http://schemas.openxmlformats.org/spreadsheetml/2006/main">
  <numFmts count="0"/>
  <fonts count="13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b/>
      <sz val="12"/>
      <color theme="1" tint="0"/>
      <name val="Calibri"/>
      <family val="2"/>
      <scheme val="minor"/>
    </font>
    <font>
      <b/>
      <sz val="14"/>
      <color theme="1" tint="0"/>
      <name val="Calibri"/>
      <family val="2"/>
      <scheme val="minor"/>
    </font>
    <font>
      <sz val="12"/>
      <color theme="1" tint="0"/>
      <name val="Arial Black"/>
      <family val="2"/>
    </font>
    <font>
      <b/>
      <sz val="16"/>
      <color theme="1" tint="0"/>
      <name val="Calibri"/>
      <family val="2"/>
      <scheme val="minor"/>
    </font>
    <font>
      <sz val="11"/>
      <name val="Arial Black"/>
      <family val="2"/>
    </font>
    <font>
      <sz val="11"/>
      <color rgb="FFC00000" tint="0"/>
      <name val="Arial Black"/>
      <family val="2"/>
    </font>
    <font>
      <b/>
      <sz val="10"/>
      <color theme="1" tint="0"/>
      <name val="Calibri"/>
      <family val="2"/>
      <scheme val="minor"/>
    </font>
    <font>
      <sz val="10"/>
      <color theme="1" tint="0"/>
      <name val="Calibri"/>
      <family val="2"/>
      <scheme val="minor"/>
    </font>
    <font>
      <sz val="12"/>
      <color theme="1" tint="0"/>
      <name val="Arial"/>
      <family val="2"/>
    </font>
    <font>
      <b/>
      <sz val="12"/>
      <color theme="1" tint="0"/>
      <name val="Arial"/>
      <family val="2"/>
    </font>
    <font>
      <sz val="11"/>
      <color theme="0" tint="0"/>
      <name val="Arial Black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0"/>
        <bgColor indexed="64" tint="0"/>
      </patternFill>
    </fill>
    <fill>
      <patternFill patternType="solid">
        <fgColor theme="2" tint="-0.099978637043366805"/>
        <bgColor indexed="64" tint="0"/>
      </patternFill>
    </fill>
    <fill>
      <patternFill patternType="solid">
        <fgColor theme="5" tint="0.79998168889431442"/>
        <bgColor indexed="64" tint="0"/>
      </patternFill>
    </fill>
    <fill>
      <patternFill patternType="solid">
        <fgColor theme="6" tint="0.79998168889431442"/>
        <bgColor indexed="64" tint="0"/>
      </patternFill>
    </fill>
    <fill>
      <patternFill patternType="solid">
        <fgColor theme="4" tint="0.79998168889431442"/>
        <bgColor indexed="64" tint="0"/>
      </patternFill>
    </fill>
    <fill>
      <patternFill patternType="solid">
        <fgColor theme="7" tint="0.79998168889431442"/>
        <bgColor indexed="64" tint="0"/>
      </patternFill>
    </fill>
    <fill>
      <patternFill patternType="solid">
        <fgColor theme="9" tint="0.79998168889431442"/>
        <bgColor indexed="64" tint="0"/>
      </patternFill>
    </fill>
    <fill>
      <patternFill patternType="solid">
        <fgColor theme="8" tint="0"/>
        <bgColor indexed="64" tint="0"/>
      </patternFill>
    </fill>
    <fill>
      <patternFill patternType="solid">
        <fgColor rgb="FFFFFF00" tint="0"/>
        <bgColor indexed="64" tint="0"/>
      </patternFill>
    </fill>
    <fill>
      <patternFill patternType="solid">
        <fgColor rgb="FFFFFF8B" tint="0"/>
        <bgColor indexed="64" tint="0"/>
      </patternFill>
    </fill>
    <fill>
      <patternFill patternType="solid">
        <fgColor theme="5" tint="0.59999389629810485"/>
        <bgColor indexed="64" tint="0"/>
      </patternFill>
    </fill>
    <fill>
      <patternFill patternType="solid">
        <fgColor theme="0" tint="-0.14999847407452621"/>
        <bgColor indexed="64" tint="0"/>
      </patternFill>
    </fill>
    <fill>
      <patternFill patternType="solid">
        <fgColor rgb="FFFFB9B9" tint="0"/>
        <bgColor indexed="64" tint="0"/>
      </patternFill>
    </fill>
    <fill>
      <patternFill patternType="solid">
        <fgColor theme="0" tint="0"/>
        <bgColor indexed="64" tint="0"/>
      </patternFill>
    </fill>
    <fill>
      <patternFill patternType="solid">
        <fgColor rgb="FFFFFF69" tint="0"/>
        <bgColor indexed="64" tint="0"/>
      </patternFill>
    </fill>
  </fills>
  <borders count="38">
    <border>
      <left/>
      <right/>
      <top/>
      <bottom/>
      <diagonal/>
    </border>
    <border>
      <left style="medium">
        <color indexed="64" tint="0"/>
      </left>
      <right/>
      <top style="medium">
        <color indexed="64" tint="0"/>
      </top>
      <bottom/>
      <diagonal/>
    </border>
    <border>
      <left/>
      <right style="medium">
        <color indexed="64" tint="0"/>
      </right>
      <top style="medium">
        <color indexed="64" tint="0"/>
      </top>
      <bottom/>
      <diagonal/>
    </border>
    <border>
      <left style="medium">
        <color indexed="64" tint="0"/>
      </left>
      <right/>
      <top/>
      <bottom/>
      <diagonal/>
    </border>
    <border>
      <left/>
      <right style="medium">
        <color indexed="64" tint="0"/>
      </right>
      <top/>
      <bottom/>
      <diagonal/>
    </border>
    <border>
      <left style="medium">
        <color indexed="64" tint="0"/>
      </left>
      <right/>
      <top style="medium">
        <color indexed="64" tint="0"/>
      </top>
      <bottom style="medium">
        <color indexed="64" tint="0"/>
      </bottom>
      <diagonal/>
    </border>
    <border>
      <left/>
      <right/>
      <top style="medium">
        <color indexed="64" tint="0"/>
      </top>
      <bottom style="medium">
        <color indexed="64" tint="0"/>
      </bottom>
      <diagonal/>
    </border>
    <border>
      <left/>
      <right style="medium">
        <color indexed="64" tint="0"/>
      </right>
      <top style="medium">
        <color indexed="64" tint="0"/>
      </top>
      <bottom style="medium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medium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medium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medium">
        <color indexed="64" tint="0"/>
      </left>
      <right style="thin">
        <color indexed="64" tint="0"/>
      </right>
      <top style="thin">
        <color indexed="64" tint="0"/>
      </top>
      <bottom style="medium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medium">
        <color indexed="64" tint="0"/>
      </bottom>
      <diagonal/>
    </border>
    <border>
      <left style="thin">
        <color indexed="64" tint="0"/>
      </left>
      <right style="medium">
        <color indexed="64" tint="0"/>
      </right>
      <top style="thin">
        <color indexed="64" tint="0"/>
      </top>
      <bottom style="medium">
        <color indexed="64" tint="0"/>
      </bottom>
      <diagonal/>
    </border>
    <border>
      <left style="medium">
        <color indexed="64" tint="0"/>
      </left>
      <right style="thin">
        <color indexed="64" tint="0"/>
      </right>
      <top style="medium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medium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medium">
        <color indexed="64" tint="0"/>
      </right>
      <top style="medium">
        <color indexed="64" tint="0"/>
      </top>
      <bottom style="thin">
        <color indexed="64" tint="0"/>
      </bottom>
      <diagonal/>
    </border>
    <border>
      <left style="medium">
        <color indexed="64" tint="0"/>
      </left>
      <right/>
      <top/>
      <bottom style="thin">
        <color indexed="64" tint="0"/>
      </bottom>
      <diagonal/>
    </border>
    <border>
      <left/>
      <right style="medium">
        <color indexed="64" tint="0"/>
      </right>
      <top/>
      <bottom style="thin">
        <color indexed="64" tint="0"/>
      </bottom>
      <diagonal/>
    </border>
    <border>
      <left style="medium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medium">
        <color indexed="64" tint="0"/>
      </right>
      <top/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medium">
        <color indexed="64" tint="0"/>
      </left>
      <right style="medium">
        <color indexed="64" tint="0"/>
      </right>
      <top style="medium">
        <color indexed="64" tint="0"/>
      </top>
      <bottom style="thin">
        <color indexed="64" tint="0"/>
      </bottom>
      <diagonal/>
    </border>
    <border>
      <left style="medium">
        <color indexed="64" tint="0"/>
      </left>
      <right style="medium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medium">
        <color indexed="64" tint="0"/>
      </left>
      <right style="medium">
        <color indexed="64" tint="0"/>
      </right>
      <top style="thin">
        <color indexed="64" tint="0"/>
      </top>
      <bottom style="medium">
        <color indexed="64" tint="0"/>
      </bottom>
      <diagonal/>
    </border>
    <border>
      <left/>
      <right style="thin">
        <color indexed="64" tint="0"/>
      </right>
      <top style="medium">
        <color indexed="64" tint="0"/>
      </top>
      <bottom/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/>
      <top style="medium">
        <color indexed="64" tint="0"/>
      </top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/>
      <diagonal/>
    </border>
    <border>
      <left style="medium">
        <color indexed="64" tint="0"/>
      </left>
      <right style="thin">
        <color indexed="64" tint="0"/>
      </right>
      <top style="medium">
        <color indexed="64" tint="0"/>
      </top>
      <bottom style="medium">
        <color indexed="64" tint="0"/>
      </bottom>
      <diagonal/>
    </border>
    <border>
      <left style="thin">
        <color indexed="64" tint="0"/>
      </left>
      <right style="medium">
        <color indexed="64" tint="0"/>
      </right>
      <top style="medium">
        <color indexed="64" tint="0"/>
      </top>
      <bottom style="medium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medium">
        <color indexed="64" tint="0"/>
      </top>
      <bottom style="medium">
        <color indexed="64" tint="0"/>
      </bottom>
      <diagonal/>
    </border>
    <border>
      <left/>
      <right style="thin">
        <color indexed="64" tint="0"/>
      </right>
      <top style="medium">
        <color indexed="64" tint="0"/>
      </top>
      <bottom style="medium">
        <color indexed="64" tint="0"/>
      </bottom>
      <diagonal/>
    </border>
    <border>
      <left style="thin">
        <color indexed="64" tint="0"/>
      </left>
      <right/>
      <top style="medium">
        <color indexed="64" tint="0"/>
      </top>
      <bottom style="medium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>
      <alignment horizontal="center"/>
    </xf>
    <xf numFmtId="0" fontId="0" fillId="0" borderId="0" xfId="0">
      <alignment horizontal="center" vertical="center"/>
    </xf>
    <xf numFmtId="0" fontId="1" fillId="6" borderId="13" xfId="0">
      <alignment horizontal="center" vertical="center"/>
    </xf>
    <xf numFmtId="0" fontId="1" fillId="4" borderId="13" xfId="0">
      <alignment horizontal="center" vertical="center"/>
    </xf>
    <xf numFmtId="0" fontId="1" fillId="6" borderId="12" xfId="0">
      <alignment horizontal="center" vertical="center"/>
    </xf>
    <xf numFmtId="0" fontId="1" fillId="6" borderId="14" xfId="0">
      <alignment horizontal="center" vertical="center"/>
    </xf>
    <xf numFmtId="0" fontId="1" fillId="4" borderId="12" xfId="0">
      <alignment horizontal="center" vertical="center"/>
    </xf>
    <xf numFmtId="0" fontId="1" fillId="4" borderId="14" xfId="0">
      <alignment horizontal="center" vertical="center"/>
    </xf>
    <xf numFmtId="0" fontId="1" fillId="7" borderId="12" xfId="0">
      <alignment horizontal="center" vertical="center"/>
    </xf>
    <xf numFmtId="0" fontId="1" fillId="7" borderId="14" xfId="0">
      <alignment horizontal="center" vertical="center"/>
    </xf>
    <xf numFmtId="0" fontId="1" fillId="8" borderId="12" xfId="0">
      <alignment horizontal="center" vertical="center"/>
    </xf>
    <xf numFmtId="0" fontId="1" fillId="8" borderId="13" xfId="0">
      <alignment horizontal="center" vertical="center"/>
    </xf>
    <xf numFmtId="0" fontId="1" fillId="8" borderId="14" xfId="0">
      <alignment horizontal="center" vertical="center"/>
    </xf>
    <xf numFmtId="0" fontId="1" fillId="11" borderId="12" xfId="0">
      <alignment horizontal="center" vertical="center"/>
    </xf>
    <xf numFmtId="0" fontId="1" fillId="11" borderId="14" xfId="0">
      <alignment horizontal="center" vertical="center"/>
    </xf>
    <xf numFmtId="0" fontId="1" fillId="2" borderId="12" xfId="0">
      <alignment horizontal="center" vertical="center"/>
    </xf>
    <xf numFmtId="0" fontId="1" fillId="2" borderId="13" xfId="0">
      <alignment horizontal="center" vertical="center"/>
    </xf>
    <xf numFmtId="0" fontId="1" fillId="2" borderId="14" xfId="0">
      <alignment horizontal="center" vertical="center"/>
    </xf>
    <xf numFmtId="0" fontId="1" fillId="13" borderId="13" xfId="0">
      <alignment horizontal="center" vertical="center"/>
    </xf>
    <xf numFmtId="0" fontId="1" fillId="14" borderId="12" xfId="0">
      <alignment horizontal="center" vertical="center"/>
    </xf>
    <xf numFmtId="0" fontId="1" fillId="14" borderId="14" xfId="0">
      <alignment horizontal="center" vertical="center"/>
    </xf>
    <xf numFmtId="0" fontId="1" fillId="13" borderId="12" xfId="0">
      <alignment horizontal="center" vertical="center"/>
    </xf>
    <xf numFmtId="0" fontId="1" fillId="13" borderId="14" xfId="0">
      <alignment horizontal="center" vertical="center"/>
    </xf>
    <xf numFmtId="0" fontId="0" fillId="0" borderId="0" xfId="0"/>
    <xf numFmtId="0" fontId="4" fillId="9" borderId="0" xfId="0">
      <alignment horizontal="center"/>
    </xf>
    <xf numFmtId="0" fontId="1" fillId="9" borderId="0" xfId="0">
      <alignment horizontal="center" wrapText="1"/>
    </xf>
    <xf numFmtId="0" fontId="1" fillId="9" borderId="0" xfId="0">
      <alignment horizontal="center" vertical="center"/>
    </xf>
    <xf numFmtId="0" fontId="0" fillId="9" borderId="0" xfId="0"/>
    <xf numFmtId="0" fontId="0" fillId="9" borderId="0" xfId="0"/>
    <xf numFmtId="0" fontId="5" fillId="0" borderId="0" xfId="0"/>
    <xf numFmtId="0" fontId="0" fillId="0" borderId="0" xfId="0">
      <alignment vertical="center"/>
    </xf>
    <xf numFmtId="0" fontId="2" fillId="0" borderId="0" xfId="0"/>
    <xf numFmtId="0" fontId="0" fillId="0" borderId="8" xfId="0"/>
    <xf numFmtId="0" fontId="1" fillId="0" borderId="11" xfId="0">
      <alignment horizontal="center" vertical="center"/>
    </xf>
    <xf numFmtId="0" fontId="1" fillId="0" borderId="10" xfId="0">
      <alignment wrapText="1"/>
    </xf>
    <xf numFmtId="0" fontId="0" fillId="0" borderId="10" xfId="0"/>
    <xf numFmtId="0" fontId="0" fillId="0" borderId="11" xfId="0"/>
    <xf numFmtId="0" fontId="0" fillId="0" borderId="9" xfId="0"/>
    <xf numFmtId="0" fontId="2" fillId="0" borderId="32" xfId="0"/>
    <xf numFmtId="0" fontId="2" fillId="0" borderId="34" xfId="0"/>
    <xf numFmtId="0" fontId="2" fillId="0" borderId="33" xfId="0"/>
    <xf numFmtId="0" fontId="2" fillId="0" borderId="35" xfId="0"/>
    <xf numFmtId="0" fontId="2" fillId="0" borderId="36" xfId="0"/>
    <xf numFmtId="0" fontId="1" fillId="0" borderId="10" xfId="0"/>
    <xf numFmtId="0" fontId="1" fillId="0" borderId="20" xfId="0">
      <alignment horizontal="center" vertical="center"/>
    </xf>
    <xf numFmtId="0" fontId="1" fillId="0" borderId="22" xfId="0">
      <alignment wrapText="1"/>
    </xf>
    <xf numFmtId="0" fontId="0" fillId="0" borderId="20" xfId="0"/>
    <xf numFmtId="0" fontId="0" fillId="0" borderId="21" xfId="0"/>
    <xf numFmtId="0" fontId="0" fillId="0" borderId="22" xfId="0"/>
    <xf numFmtId="0" fontId="0" fillId="0" borderId="30" xfId="0"/>
    <xf numFmtId="0" fontId="0" fillId="7" borderId="20" xfId="0"/>
    <xf numFmtId="0" fontId="0" fillId="7" borderId="30" xfId="0"/>
    <xf numFmtId="0" fontId="0" fillId="7" borderId="11" xfId="0"/>
    <xf numFmtId="0" fontId="0" fillId="7" borderId="9" xfId="0"/>
    <xf numFmtId="0" fontId="2" fillId="7" borderId="35" xfId="0"/>
    <xf numFmtId="0" fontId="2" fillId="7" borderId="36" xfId="0"/>
    <xf numFmtId="0" fontId="0" fillId="6" borderId="21" xfId="0"/>
    <xf numFmtId="0" fontId="0" fillId="6" borderId="22" xfId="0"/>
    <xf numFmtId="0" fontId="0" fillId="6" borderId="8" xfId="0"/>
    <xf numFmtId="0" fontId="0" fillId="6" borderId="10" xfId="0"/>
    <xf numFmtId="0" fontId="2" fillId="6" borderId="34" xfId="0"/>
    <xf numFmtId="0" fontId="2" fillId="6" borderId="33" xfId="0"/>
    <xf numFmtId="0" fontId="0" fillId="4" borderId="21" xfId="0"/>
    <xf numFmtId="0" fontId="0" fillId="4" borderId="22" xfId="0"/>
    <xf numFmtId="0" fontId="0" fillId="4" borderId="8" xfId="0"/>
    <xf numFmtId="0" fontId="0" fillId="4" borderId="10" xfId="0"/>
    <xf numFmtId="0" fontId="2" fillId="4" borderId="34" xfId="0"/>
    <xf numFmtId="0" fontId="2" fillId="4" borderId="33" xfId="0"/>
    <xf numFmtId="0" fontId="0" fillId="3" borderId="8" xfId="0"/>
    <xf numFmtId="0" fontId="0" fillId="2" borderId="21" xfId="0"/>
    <xf numFmtId="0" fontId="0" fillId="2" borderId="22" xfId="0"/>
    <xf numFmtId="0" fontId="0" fillId="2" borderId="8" xfId="0"/>
    <xf numFmtId="0" fontId="0" fillId="2" borderId="10" xfId="0"/>
    <xf numFmtId="0" fontId="2" fillId="2" borderId="34" xfId="0"/>
    <xf numFmtId="0" fontId="2" fillId="2" borderId="33" xfId="0"/>
    <xf numFmtId="0" fontId="0" fillId="14" borderId="20" xfId="0"/>
    <xf numFmtId="0" fontId="0" fillId="14" borderId="22" xfId="0"/>
    <xf numFmtId="0" fontId="0" fillId="14" borderId="11" xfId="0"/>
    <xf numFmtId="0" fontId="0" fillId="14" borderId="10" xfId="0"/>
    <xf numFmtId="0" fontId="2" fillId="14" borderId="32" xfId="0"/>
    <xf numFmtId="0" fontId="2" fillId="14" borderId="33" xfId="0"/>
    <xf numFmtId="0" fontId="7" fillId="0" borderId="0" xfId="0"/>
    <xf numFmtId="0" fontId="0" fillId="0" borderId="0" xfId="0"/>
    <xf numFmtId="0" fontId="1" fillId="15" borderId="8" xfId="0"/>
    <xf numFmtId="0" fontId="0" fillId="15" borderId="8" xfId="0"/>
    <xf numFmtId="0" fontId="9" fillId="15" borderId="8" xfId="0"/>
    <xf numFmtId="0" fontId="9" fillId="15" borderId="8" xfId="0">
      <alignment wrapText="1"/>
    </xf>
    <xf numFmtId="0" fontId="9" fillId="15" borderId="8" xfId="0">
      <alignment vertical="center" wrapText="1"/>
    </xf>
    <xf numFmtId="0" fontId="1" fillId="15" borderId="8" xfId="0">
      <alignment vertical="center"/>
    </xf>
    <xf numFmtId="0" fontId="1" fillId="15" borderId="9" xfId="0">
      <alignment vertical="center"/>
    </xf>
    <xf numFmtId="0" fontId="2" fillId="15" borderId="8" xfId="0">
      <alignment horizontal="left"/>
    </xf>
    <xf numFmtId="0" fontId="2" fillId="15" borderId="8" xfId="0">
      <alignment vertical="center"/>
    </xf>
    <xf numFmtId="0" fontId="2" fillId="15" borderId="8" xfId="0"/>
    <xf numFmtId="18" fontId="8" fillId="15" borderId="8" xfId="0"/>
    <xf numFmtId="0" fontId="0" fillId="15" borderId="8" xfId="0"/>
    <xf numFmtId="0" fontId="0" fillId="15" borderId="9" xfId="0">
      <alignment vertical="center"/>
    </xf>
    <xf numFmtId="0" fontId="1" fillId="15" borderId="8" xfId="0">
      <alignment horizontal="left" vertical="center" wrapText="1"/>
    </xf>
    <xf numFmtId="0" fontId="1" fillId="15" borderId="8" xfId="0">
      <alignment wrapText="1"/>
    </xf>
    <xf numFmtId="0" fontId="10" fillId="15" borderId="0" xfId="0"/>
    <xf numFmtId="0" fontId="2" fillId="15" borderId="9" xfId="0">
      <alignment vertical="center"/>
    </xf>
    <xf numFmtId="0" fontId="2" fillId="15" borderId="8" xfId="0">
      <alignment horizontal="left" vertical="center"/>
    </xf>
    <xf numFmtId="0" fontId="0" fillId="15" borderId="8" xfId="0">
      <alignment vertical="center"/>
    </xf>
    <xf numFmtId="0" fontId="10" fillId="10" borderId="0" xfId="0"/>
    <xf numFmtId="0" fontId="11" fillId="15" borderId="0" xfId="0">
      <alignment horizontal="center"/>
    </xf>
    <xf numFmtId="0" fontId="0" fillId="3" borderId="8" xfId="0"/>
    <xf numFmtId="0" fontId="0" fillId="16" borderId="8" xfId="0"/>
    <xf numFmtId="0" fontId="1" fillId="15" borderId="8" xfId="0">
      <alignment vertical="center" wrapText="1"/>
    </xf>
    <xf numFmtId="0" fontId="2" fillId="15" borderId="8" xfId="0">
      <alignment horizontal="left" wrapText="1"/>
    </xf>
    <xf numFmtId="0" fontId="1" fillId="15" borderId="0" xfId="0"/>
    <xf numFmtId="0" fontId="1" fillId="16" borderId="8" xfId="0"/>
    <xf numFmtId="0" fontId="1" fillId="16" borderId="9" xfId="0">
      <alignment vertical="center"/>
    </xf>
    <xf numFmtId="0" fontId="2" fillId="16" borderId="8" xfId="0"/>
    <xf numFmtId="0" fontId="1" fillId="16" borderId="8" xfId="0">
      <alignment vertical="center"/>
    </xf>
    <xf numFmtId="0" fontId="0" fillId="0" borderId="0" xfId="0">
      <alignment horizontal="center" vertical="center"/>
    </xf>
    <xf numFmtId="0" fontId="1" fillId="15" borderId="0" xfId="0">
      <alignment vertical="center"/>
    </xf>
    <xf numFmtId="0" fontId="6" fillId="15" borderId="0" xfId="0">
      <alignment horizontal="center"/>
    </xf>
    <xf numFmtId="0" fontId="12" fillId="15" borderId="0" xfId="0">
      <alignment horizontal="center"/>
    </xf>
    <xf numFmtId="0" fontId="2" fillId="0" borderId="32" xfId="0">
      <alignment horizontal="center"/>
    </xf>
    <xf numFmtId="0" fontId="2" fillId="0" borderId="33" xfId="0">
      <alignment horizontal="center"/>
    </xf>
    <xf numFmtId="0" fontId="1" fillId="2" borderId="16" xfId="0">
      <alignment horizontal="center" vertical="center" wrapText="1"/>
    </xf>
    <xf numFmtId="0" fontId="1" fillId="2" borderId="17" xfId="0">
      <alignment horizontal="center" vertical="center" wrapText="1"/>
    </xf>
    <xf numFmtId="0" fontId="1" fillId="2" borderId="8" xfId="0">
      <alignment horizontal="center" vertical="center" wrapText="1"/>
    </xf>
    <xf numFmtId="0" fontId="1" fillId="2" borderId="10" xfId="0">
      <alignment horizontal="center" vertical="center" wrapText="1"/>
    </xf>
    <xf numFmtId="0" fontId="1" fillId="13" borderId="15" xfId="0">
      <alignment horizontal="center" vertical="center" wrapText="1"/>
    </xf>
    <xf numFmtId="0" fontId="1" fillId="13" borderId="16" xfId="0">
      <alignment horizontal="center" vertical="center" wrapText="1"/>
    </xf>
    <xf numFmtId="0" fontId="1" fillId="13" borderId="11" xfId="0">
      <alignment horizontal="center" vertical="center" wrapText="1"/>
    </xf>
    <xf numFmtId="0" fontId="1" fillId="13" borderId="8" xfId="0">
      <alignment horizontal="center" vertical="center" wrapText="1"/>
    </xf>
    <xf numFmtId="0" fontId="1" fillId="8" borderId="15" xfId="0">
      <alignment horizontal="center" vertical="center" wrapText="1"/>
    </xf>
    <xf numFmtId="0" fontId="1" fillId="8" borderId="16" xfId="0">
      <alignment horizontal="center" vertical="center" wrapText="1"/>
    </xf>
    <xf numFmtId="0" fontId="1" fillId="8" borderId="11" xfId="0">
      <alignment horizontal="center" vertical="center" wrapText="1"/>
    </xf>
    <xf numFmtId="0" fontId="1" fillId="8" borderId="8" xfId="0">
      <alignment horizontal="center" vertical="center" wrapText="1"/>
    </xf>
    <xf numFmtId="0" fontId="1" fillId="8" borderId="17" xfId="0">
      <alignment horizontal="center" vertical="center" wrapText="1"/>
    </xf>
    <xf numFmtId="0" fontId="1" fillId="8" borderId="10" xfId="0">
      <alignment horizontal="center" vertical="center" wrapText="1"/>
    </xf>
    <xf numFmtId="0" fontId="1" fillId="6" borderId="15" xfId="0">
      <alignment horizontal="center" vertical="center"/>
    </xf>
    <xf numFmtId="0" fontId="1" fillId="6" borderId="16" xfId="0">
      <alignment horizontal="center" vertical="center"/>
    </xf>
    <xf numFmtId="0" fontId="1" fillId="6" borderId="11" xfId="0">
      <alignment horizontal="center" vertical="center"/>
    </xf>
    <xf numFmtId="0" fontId="1" fillId="6" borderId="8" xfId="0">
      <alignment horizontal="center" vertical="center"/>
    </xf>
    <xf numFmtId="0" fontId="1" fillId="6" borderId="16" xfId="0">
      <alignment horizontal="center" vertical="center" wrapText="1"/>
    </xf>
    <xf numFmtId="0" fontId="1" fillId="6" borderId="8" xfId="0">
      <alignment horizontal="center" vertical="center" wrapText="1"/>
    </xf>
    <xf numFmtId="0" fontId="1" fillId="13" borderId="17" xfId="0">
      <alignment horizontal="center" vertical="center" wrapText="1"/>
    </xf>
    <xf numFmtId="0" fontId="1" fillId="13" borderId="10" xfId="0">
      <alignment horizontal="center" vertical="center" wrapText="1"/>
    </xf>
    <xf numFmtId="0" fontId="1" fillId="14" borderId="1" xfId="0">
      <alignment horizontal="center" vertical="center" wrapText="1"/>
    </xf>
    <xf numFmtId="0" fontId="1" fillId="14" borderId="2" xfId="0">
      <alignment horizontal="center" vertical="center" wrapText="1"/>
    </xf>
    <xf numFmtId="0" fontId="1" fillId="14" borderId="3" xfId="0">
      <alignment horizontal="center" vertical="center" wrapText="1"/>
    </xf>
    <xf numFmtId="0" fontId="1" fillId="14" borderId="4" xfId="0">
      <alignment horizontal="center" vertical="center" wrapText="1"/>
    </xf>
    <xf numFmtId="0" fontId="1" fillId="7" borderId="1" xfId="0">
      <alignment horizontal="center" vertical="center" wrapText="1"/>
    </xf>
    <xf numFmtId="0" fontId="1" fillId="7" borderId="2" xfId="0">
      <alignment horizontal="center" vertical="center" wrapText="1"/>
    </xf>
    <xf numFmtId="0" fontId="1" fillId="7" borderId="3" xfId="0">
      <alignment horizontal="center" vertical="center" wrapText="1"/>
    </xf>
    <xf numFmtId="0" fontId="1" fillId="7" borderId="4" xfId="0">
      <alignment horizontal="center" vertical="center" wrapText="1"/>
    </xf>
    <xf numFmtId="0" fontId="1" fillId="11" borderId="1" xfId="0">
      <alignment horizontal="center" wrapText="1"/>
    </xf>
    <xf numFmtId="0" fontId="1" fillId="11" borderId="2" xfId="0">
      <alignment horizontal="center" wrapText="1"/>
    </xf>
    <xf numFmtId="0" fontId="1" fillId="11" borderId="18" xfId="0">
      <alignment horizontal="center" wrapText="1"/>
    </xf>
    <xf numFmtId="0" fontId="1" fillId="11" borderId="19" xfId="0">
      <alignment horizontal="center" wrapText="1"/>
    </xf>
    <xf numFmtId="0" fontId="1" fillId="8" borderId="1" xfId="0">
      <alignment horizontal="center" vertical="center" wrapText="1"/>
    </xf>
    <xf numFmtId="0" fontId="1" fillId="8" borderId="2" xfId="0">
      <alignment horizontal="center" vertical="center" wrapText="1"/>
    </xf>
    <xf numFmtId="0" fontId="1" fillId="8" borderId="18" xfId="0">
      <alignment horizontal="center" vertical="center" wrapText="1"/>
    </xf>
    <xf numFmtId="0" fontId="1" fillId="8" borderId="19" xfId="0">
      <alignment horizontal="center" vertical="center" wrapText="1"/>
    </xf>
    <xf numFmtId="0" fontId="1" fillId="2" borderId="1" xfId="0">
      <alignment horizontal="center" vertical="center" wrapText="1"/>
    </xf>
    <xf numFmtId="0" fontId="1" fillId="2" borderId="27" xfId="0">
      <alignment horizontal="center" vertical="center" wrapText="1"/>
    </xf>
    <xf numFmtId="0" fontId="1" fillId="2" borderId="18" xfId="0">
      <alignment horizontal="center" vertical="center" wrapText="1"/>
    </xf>
    <xf numFmtId="0" fontId="1" fillId="2" borderId="28" xfId="0">
      <alignment horizontal="center" vertical="center" wrapText="1"/>
    </xf>
    <xf numFmtId="0" fontId="1" fillId="2" borderId="29" xfId="0">
      <alignment horizontal="center" vertical="center" wrapText="1"/>
    </xf>
    <xf numFmtId="0" fontId="1" fillId="2" borderId="30" xfId="0">
      <alignment horizontal="center" vertical="center" wrapText="1"/>
    </xf>
    <xf numFmtId="0" fontId="1" fillId="6" borderId="17" xfId="0">
      <alignment horizontal="center" vertical="center" wrapText="1"/>
    </xf>
    <xf numFmtId="0" fontId="1" fillId="6" borderId="10" xfId="0">
      <alignment horizontal="center" vertical="center" wrapText="1"/>
    </xf>
    <xf numFmtId="0" fontId="1" fillId="0" borderId="24" xfId="0">
      <alignment horizontal="center" vertical="center" wrapText="1"/>
    </xf>
    <xf numFmtId="0" fontId="1" fillId="0" borderId="25" xfId="0">
      <alignment horizontal="center" vertical="center" wrapText="1"/>
    </xf>
    <xf numFmtId="0" fontId="1" fillId="0" borderId="26" xfId="0">
      <alignment horizontal="center" vertical="center" wrapText="1"/>
    </xf>
    <xf numFmtId="0" fontId="1" fillId="0" borderId="24" xfId="0">
      <alignment horizontal="center" vertical="center"/>
    </xf>
    <xf numFmtId="0" fontId="1" fillId="0" borderId="25" xfId="0">
      <alignment horizontal="center" vertical="center"/>
    </xf>
    <xf numFmtId="0" fontId="1" fillId="0" borderId="26" xfId="0">
      <alignment horizontal="center" vertical="center"/>
    </xf>
    <xf numFmtId="0" fontId="2" fillId="4" borderId="15" xfId="0">
      <alignment horizontal="center" vertical="center"/>
    </xf>
    <xf numFmtId="0" fontId="2" fillId="4" borderId="16" xfId="0">
      <alignment horizontal="center" vertical="center"/>
    </xf>
    <xf numFmtId="0" fontId="1" fillId="4" borderId="16" xfId="0">
      <alignment horizontal="center" vertical="center"/>
    </xf>
    <xf numFmtId="0" fontId="1" fillId="4" borderId="8" xfId="0">
      <alignment horizontal="center" vertical="center"/>
    </xf>
    <xf numFmtId="0" fontId="1" fillId="4" borderId="29" xfId="0">
      <alignment horizontal="center" vertical="center" wrapText="1"/>
    </xf>
    <xf numFmtId="0" fontId="1" fillId="4" borderId="2" xfId="0">
      <alignment horizontal="center" vertical="center" wrapText="1"/>
    </xf>
    <xf numFmtId="0" fontId="1" fillId="4" borderId="30" xfId="0">
      <alignment horizontal="center" vertical="center" wrapText="1"/>
    </xf>
    <xf numFmtId="0" fontId="1" fillId="4" borderId="19" xfId="0">
      <alignment horizontal="center" vertical="center" wrapText="1"/>
    </xf>
    <xf numFmtId="0" fontId="1" fillId="4" borderId="11" xfId="0">
      <alignment horizontal="center" vertical="center"/>
    </xf>
    <xf numFmtId="0" fontId="3" fillId="0" borderId="0" xfId="0">
      <alignment horizontal="center"/>
    </xf>
    <xf numFmtId="0" fontId="6" fillId="10" borderId="9" xfId="0">
      <alignment horizontal="center"/>
    </xf>
    <xf numFmtId="0" fontId="6" fillId="10" borderId="37" xfId="0">
      <alignment horizontal="center"/>
    </xf>
    <xf numFmtId="0" fontId="6" fillId="10" borderId="23" xfId="0">
      <alignment horizontal="center"/>
    </xf>
    <xf numFmtId="0" fontId="4" fillId="5" borderId="5" xfId="0">
      <alignment horizontal="center"/>
    </xf>
    <xf numFmtId="0" fontId="4" fillId="5" borderId="6" xfId="0">
      <alignment horizontal="center"/>
    </xf>
    <xf numFmtId="0" fontId="4" fillId="5" borderId="7" xfId="0">
      <alignment horizontal="center"/>
    </xf>
    <xf numFmtId="0" fontId="4" fillId="12" borderId="5" xfId="0">
      <alignment horizontal="center"/>
    </xf>
    <xf numFmtId="0" fontId="4" fillId="12" borderId="6" xfId="0">
      <alignment horizontal="center"/>
    </xf>
    <xf numFmtId="0" fontId="4" fillId="12" borderId="7" xfId="0">
      <alignment horizontal="center"/>
    </xf>
    <xf numFmtId="0" fontId="2" fillId="15" borderId="9" xfId="0">
      <alignment horizontal="center"/>
    </xf>
    <xf numFmtId="0" fontId="2" fillId="15" borderId="23" xfId="0">
      <alignment horizontal="center"/>
    </xf>
    <xf numFmtId="0" fontId="1" fillId="0" borderId="0" xfId="0">
      <alignment horizontal="left" vertical="top" wrapText="1"/>
    </xf>
    <xf numFmtId="0" fontId="1" fillId="15" borderId="0" xfId="0">
      <alignment horizontal="left" vertical="top" wrapText="1"/>
    </xf>
    <xf numFmtId="0" fontId="1" fillId="15" borderId="0" xfId="0">
      <alignment horizontal="left" vertical="center" wrapText="1"/>
    </xf>
    <xf numFmtId="0" fontId="11" fillId="15" borderId="0" xfId="0">
      <alignment horizontal="center"/>
    </xf>
    <xf numFmtId="0" fontId="2" fillId="15" borderId="9" xfId="0">
      <alignment horizontal="center" vertical="center" wrapText="1"/>
    </xf>
    <xf numFmtId="0" fontId="2" fillId="15" borderId="23" xfId="0">
      <alignment horizontal="center" vertical="center" wrapText="1"/>
    </xf>
    <xf numFmtId="0" fontId="2" fillId="15" borderId="8" xfId="0">
      <alignment horizontal="center" vertical="center" wrapText="1"/>
    </xf>
    <xf numFmtId="0" fontId="11" fillId="15" borderId="0" xfId="0">
      <alignment horizontal="center"/>
    </xf>
    <xf numFmtId="0" fontId="10" fillId="15" borderId="0" xfId="0">
      <alignment horizontal="center"/>
    </xf>
    <xf numFmtId="0" fontId="10" fillId="10" borderId="0" xfId="0">
      <alignment horizontal="center"/>
    </xf>
    <xf numFmtId="0" fontId="3" fillId="15" borderId="31" xfId="0">
      <alignment horizontal="center" vertical="center"/>
    </xf>
    <xf numFmtId="0" fontId="3" fillId="15" borderId="21" xfId="0">
      <alignment horizontal="center" vertical="center"/>
    </xf>
    <xf numFmtId="0" fontId="2" fillId="15" borderId="31" xfId="0">
      <alignment horizontal="center" vertical="center"/>
    </xf>
    <xf numFmtId="0" fontId="2" fillId="15" borderId="21" xfId="0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69"/>
      <color rgb="FFFFB9B9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BI41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56" sqref="E56"/>
    </sheetView>
  </sheetViews>
  <sheetFormatPr defaultRowHeight="15"/>
  <cols>
    <col min="1" max="1" width="6.28515625" customWidth="1"/>
    <col min="2" max="2" width="27.8554687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ht="20.25">
      <c r="C2" s="181"/>
      <c r="D2" s="181"/>
      <c r="E2" s="181"/>
      <c r="F2" s="116"/>
      <c r="G2" s="116"/>
      <c r="H2" s="116"/>
      <c r="I2" s="116"/>
      <c r="M2" s="82" t="s">
        <v>0</v>
      </c>
      <c r="V2" s="82" t="s">
        <v>0</v>
      </c>
      <c r="AK2" s="82" t="s">
        <v>0</v>
      </c>
      <c r="AO2" s="24"/>
      <c r="AP2" s="181" t="s">
        <v>1</v>
      </c>
      <c r="AQ2" s="181"/>
      <c r="AR2" s="181"/>
      <c r="AS2" s="182">
        <f>F2</f>
      </c>
      <c r="AT2" s="183"/>
      <c r="AU2" s="183"/>
      <c r="AV2" s="184"/>
      <c r="AX2" s="82" t="s">
        <v>0</v>
      </c>
      <c r="BG2" s="82" t="s">
        <v>0</v>
      </c>
    </row>
    <row r="3" ht="25.5">
      <c r="C3" s="30" t="s">
        <v>2</v>
      </c>
      <c r="AO3" s="24"/>
      <c r="AP3" s="30" t="s">
        <v>2</v>
      </c>
    </row>
    <row r="4" ht="20.25">
      <c r="C4" s="185" t="s">
        <v>3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7"/>
      <c r="AO4" s="25"/>
      <c r="AP4" s="188" t="s">
        <v>4</v>
      </c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90"/>
    </row>
    <row r="5" ht="24.75" customHeight="1">
      <c r="A5" s="166" t="s">
        <v>5</v>
      </c>
      <c r="B5" s="169" t="s">
        <v>6</v>
      </c>
      <c r="C5" s="172" t="s">
        <v>7</v>
      </c>
      <c r="D5" s="173"/>
      <c r="E5" s="173"/>
      <c r="F5" s="173"/>
      <c r="G5" s="174" t="s">
        <v>8</v>
      </c>
      <c r="H5" s="174"/>
      <c r="I5" s="174" t="s">
        <v>9</v>
      </c>
      <c r="J5" s="174"/>
      <c r="K5" s="176" t="s">
        <v>10</v>
      </c>
      <c r="L5" s="177"/>
      <c r="M5" s="134" t="s">
        <v>11</v>
      </c>
      <c r="N5" s="135"/>
      <c r="O5" s="135" t="s">
        <v>12</v>
      </c>
      <c r="P5" s="135"/>
      <c r="Q5" s="135" t="s">
        <v>13</v>
      </c>
      <c r="R5" s="135"/>
      <c r="S5" s="138" t="s">
        <v>14</v>
      </c>
      <c r="T5" s="138"/>
      <c r="U5" s="138" t="s">
        <v>15</v>
      </c>
      <c r="V5" s="138"/>
      <c r="W5" s="138" t="s">
        <v>16</v>
      </c>
      <c r="X5" s="164"/>
      <c r="Y5" s="128" t="s">
        <v>17</v>
      </c>
      <c r="Z5" s="129"/>
      <c r="AA5" s="129" t="s">
        <v>18</v>
      </c>
      <c r="AB5" s="129"/>
      <c r="AC5" s="129" t="s">
        <v>19</v>
      </c>
      <c r="AD5" s="129"/>
      <c r="AE5" s="129" t="s">
        <v>20</v>
      </c>
      <c r="AF5" s="129"/>
      <c r="AG5" s="129" t="s">
        <v>21</v>
      </c>
      <c r="AH5" s="129"/>
      <c r="AI5" s="129" t="s">
        <v>22</v>
      </c>
      <c r="AJ5" s="132"/>
      <c r="AK5" s="146" t="s">
        <v>23</v>
      </c>
      <c r="AL5" s="147"/>
      <c r="AM5" s="150" t="s">
        <v>24</v>
      </c>
      <c r="AN5" s="151"/>
      <c r="AO5" s="26"/>
      <c r="AP5" s="154" t="s">
        <v>25</v>
      </c>
      <c r="AQ5" s="155"/>
      <c r="AR5" s="158" t="s">
        <v>26</v>
      </c>
      <c r="AS5" s="159"/>
      <c r="AT5" s="162" t="s">
        <v>27</v>
      </c>
      <c r="AU5" s="159"/>
      <c r="AV5" s="162" t="s">
        <v>28</v>
      </c>
      <c r="AW5" s="159"/>
      <c r="AX5" s="120" t="s">
        <v>29</v>
      </c>
      <c r="AY5" s="121"/>
      <c r="AZ5" s="124" t="s">
        <v>30</v>
      </c>
      <c r="BA5" s="125"/>
      <c r="BB5" s="125" t="s">
        <v>31</v>
      </c>
      <c r="BC5" s="125"/>
      <c r="BD5" s="125" t="s">
        <v>32</v>
      </c>
      <c r="BE5" s="125"/>
      <c r="BF5" s="125" t="s">
        <v>33</v>
      </c>
      <c r="BG5" s="140"/>
      <c r="BH5" s="142" t="s">
        <v>34</v>
      </c>
      <c r="BI5" s="143"/>
    </row>
    <row r="6" ht="20.25" customHeight="1">
      <c r="A6" s="167"/>
      <c r="B6" s="170"/>
      <c r="C6" s="180" t="s">
        <v>35</v>
      </c>
      <c r="D6" s="175"/>
      <c r="E6" s="175" t="s">
        <v>36</v>
      </c>
      <c r="F6" s="175"/>
      <c r="G6" s="175"/>
      <c r="H6" s="175"/>
      <c r="I6" s="175"/>
      <c r="J6" s="175"/>
      <c r="K6" s="178"/>
      <c r="L6" s="179"/>
      <c r="M6" s="136"/>
      <c r="N6" s="137"/>
      <c r="O6" s="137"/>
      <c r="P6" s="137"/>
      <c r="Q6" s="137"/>
      <c r="R6" s="137"/>
      <c r="S6" s="139"/>
      <c r="T6" s="139"/>
      <c r="U6" s="139"/>
      <c r="V6" s="139"/>
      <c r="W6" s="139"/>
      <c r="X6" s="165"/>
      <c r="Y6" s="130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3"/>
      <c r="AK6" s="148"/>
      <c r="AL6" s="149"/>
      <c r="AM6" s="152"/>
      <c r="AN6" s="153"/>
      <c r="AO6" s="26"/>
      <c r="AP6" s="156"/>
      <c r="AQ6" s="157"/>
      <c r="AR6" s="160"/>
      <c r="AS6" s="161"/>
      <c r="AT6" s="163"/>
      <c r="AU6" s="161"/>
      <c r="AV6" s="163"/>
      <c r="AW6" s="161"/>
      <c r="AX6" s="122"/>
      <c r="AY6" s="123"/>
      <c r="AZ6" s="126"/>
      <c r="BA6" s="127"/>
      <c r="BB6" s="127"/>
      <c r="BC6" s="127"/>
      <c r="BD6" s="127"/>
      <c r="BE6" s="127"/>
      <c r="BF6" s="127"/>
      <c r="BG6" s="141"/>
      <c r="BH6" s="144"/>
      <c r="BI6" s="145"/>
    </row>
    <row r="7" ht="15.75">
      <c r="A7" s="168"/>
      <c r="B7" s="171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>
      <c r="A8" s="45">
        <v>1</v>
      </c>
      <c r="B8" s="46" t="s">
        <v>39</v>
      </c>
      <c r="C8" s="47">
        <v>133530</v>
      </c>
      <c r="D8" s="48">
        <v>222900</v>
      </c>
      <c r="E8" s="48">
        <v>51525</v>
      </c>
      <c r="F8" s="48">
        <v>94640</v>
      </c>
      <c r="G8" s="48">
        <v>19133</v>
      </c>
      <c r="H8" s="48">
        <v>22307</v>
      </c>
      <c r="I8" s="48">
        <v>10127</v>
      </c>
      <c r="J8" s="48">
        <v>20814.48</v>
      </c>
      <c r="K8" s="63">
        <f>C8+E8+G8+I8</f>
      </c>
      <c r="L8" s="64">
        <f>D8+F8+H8+J8</f>
      </c>
      <c r="M8" s="47">
        <v>15163</v>
      </c>
      <c r="N8" s="48">
        <v>77280</v>
      </c>
      <c r="O8" s="48">
        <v>37692</v>
      </c>
      <c r="P8" s="48">
        <v>153350</v>
      </c>
      <c r="Q8" s="48">
        <v>18859</v>
      </c>
      <c r="R8" s="48">
        <v>311630</v>
      </c>
      <c r="S8" s="48">
        <v>159</v>
      </c>
      <c r="T8" s="48">
        <v>1590</v>
      </c>
      <c r="U8" s="48">
        <v>44731</v>
      </c>
      <c r="V8" s="48">
        <v>156430</v>
      </c>
      <c r="W8" s="57">
        <f>M8+O8+Q8+S8+U8</f>
      </c>
      <c r="X8" s="58">
        <f>N8+P8+R8+T8+V8</f>
      </c>
      <c r="Y8" s="47">
        <v>402</v>
      </c>
      <c r="Z8" s="48">
        <v>26800</v>
      </c>
      <c r="AA8" s="48">
        <v>3980</v>
      </c>
      <c r="AB8" s="48">
        <v>14891</v>
      </c>
      <c r="AC8" s="48">
        <v>12283</v>
      </c>
      <c r="AD8" s="48">
        <v>53181</v>
      </c>
      <c r="AE8" s="48">
        <v>261</v>
      </c>
      <c r="AF8" s="48">
        <v>295</v>
      </c>
      <c r="AG8" s="48">
        <v>325</v>
      </c>
      <c r="AH8" s="48">
        <v>449.5</v>
      </c>
      <c r="AI8" s="48">
        <v>35109</v>
      </c>
      <c r="AJ8" s="49">
        <v>17975</v>
      </c>
      <c r="AK8" s="51">
        <f>K8+W8+Y8+AA8+AC8+AE8+AG8+AI8</f>
      </c>
      <c r="AL8" s="52">
        <f>L8+X8+Z8+AB8+AD8+AF8+AH8+AJ8</f>
      </c>
      <c r="AM8" s="47">
        <v>3255292</v>
      </c>
      <c r="AN8" s="49">
        <v>1590040</v>
      </c>
      <c r="AO8" s="28"/>
      <c r="AP8" s="47">
        <v>0</v>
      </c>
      <c r="AQ8" s="49">
        <v>0</v>
      </c>
      <c r="AR8" s="47">
        <v>38</v>
      </c>
      <c r="AS8" s="48">
        <v>20300</v>
      </c>
      <c r="AT8" s="48">
        <v>33</v>
      </c>
      <c r="AU8" s="48">
        <v>20200</v>
      </c>
      <c r="AV8" s="48">
        <v>28</v>
      </c>
      <c r="AW8" s="48">
        <v>31750</v>
      </c>
      <c r="AX8" s="70">
        <f>AR8+AT8+AV8</f>
      </c>
      <c r="AY8" s="71">
        <f>AS8+AU8+AW8</f>
      </c>
      <c r="AZ8" s="47">
        <v>117</v>
      </c>
      <c r="BA8" s="48">
        <v>2161.2</v>
      </c>
      <c r="BB8" s="48">
        <v>549</v>
      </c>
      <c r="BC8" s="48">
        <v>15003.4</v>
      </c>
      <c r="BD8" s="48">
        <v>0</v>
      </c>
      <c r="BE8" s="48">
        <v>0</v>
      </c>
      <c r="BF8" s="48">
        <v>173404</v>
      </c>
      <c r="BG8" s="49">
        <v>261862.29</v>
      </c>
      <c r="BH8" s="76">
        <f>AP8+AX8+AZ8+BB8+BD8+BF8</f>
      </c>
      <c r="BI8" s="77">
        <f>AQ8+AY8+BA8+BC8+BE8+BG8</f>
      </c>
    </row>
    <row r="9">
      <c r="A9" s="34">
        <v>2</v>
      </c>
      <c r="B9" s="35" t="s">
        <v>40</v>
      </c>
      <c r="C9" s="37">
        <v>259807</v>
      </c>
      <c r="D9" s="33">
        <v>226821</v>
      </c>
      <c r="E9" s="33">
        <v>44693</v>
      </c>
      <c r="F9" s="33">
        <v>94777</v>
      </c>
      <c r="G9" s="33">
        <v>0</v>
      </c>
      <c r="H9" s="33">
        <v>0</v>
      </c>
      <c r="I9" s="33">
        <v>0</v>
      </c>
      <c r="J9" s="33">
        <v>0</v>
      </c>
      <c r="K9" s="65">
        <f ref="K9:L29" t="shared" si="0">C9+E9+G9+I9</f>
      </c>
      <c r="L9" s="66">
        <f t="shared" si="0"/>
      </c>
      <c r="M9" s="37">
        <v>2570</v>
      </c>
      <c r="N9" s="33">
        <v>12283</v>
      </c>
      <c r="O9" s="33">
        <v>489</v>
      </c>
      <c r="P9" s="33">
        <v>20870</v>
      </c>
      <c r="Q9" s="33">
        <v>0</v>
      </c>
      <c r="R9" s="33">
        <v>0</v>
      </c>
      <c r="S9" s="33">
        <v>20</v>
      </c>
      <c r="T9" s="33">
        <v>182</v>
      </c>
      <c r="U9" s="33">
        <v>191</v>
      </c>
      <c r="V9" s="33">
        <v>3269.21</v>
      </c>
      <c r="W9" s="59">
        <f ref="W9:X29" t="shared" si="1">M9+O9+Q9+S9+U9</f>
      </c>
      <c r="X9" s="60">
        <f t="shared" si="1"/>
      </c>
      <c r="Y9" s="37">
        <v>0</v>
      </c>
      <c r="Z9" s="33">
        <v>0</v>
      </c>
      <c r="AA9" s="33">
        <v>791</v>
      </c>
      <c r="AB9" s="33">
        <v>2482.35</v>
      </c>
      <c r="AC9" s="33">
        <v>1443</v>
      </c>
      <c r="AD9" s="33">
        <v>12395.78</v>
      </c>
      <c r="AE9" s="33">
        <v>0</v>
      </c>
      <c r="AF9" s="33">
        <v>0</v>
      </c>
      <c r="AG9" s="33">
        <v>0</v>
      </c>
      <c r="AH9" s="33">
        <v>0</v>
      </c>
      <c r="AI9" s="33">
        <v>4439</v>
      </c>
      <c r="AJ9" s="36">
        <v>17715.03</v>
      </c>
      <c r="AK9" s="53">
        <f ref="AK9:AL29" t="shared" si="2">K9+W9+Y9+AA9+AC9+AE9+AG9+AI9</f>
      </c>
      <c r="AL9" s="54">
        <f t="shared" si="2"/>
      </c>
      <c r="AM9" s="37">
        <v>101550</v>
      </c>
      <c r="AN9" s="36">
        <v>0</v>
      </c>
      <c r="AO9" s="28"/>
      <c r="AP9" s="37">
        <v>0</v>
      </c>
      <c r="AQ9" s="36">
        <v>0</v>
      </c>
      <c r="AR9" s="37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72">
        <f ref="AX9:AY40" t="shared" si="3">AR9+AT9+AV9</f>
      </c>
      <c r="AY9" s="73">
        <f t="shared" si="3"/>
      </c>
      <c r="AZ9" s="37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6">
        <v>0</v>
      </c>
      <c r="BH9" s="78">
        <f ref="BH9:BI40" t="shared" si="4">AP9+AX9+AZ9+BB9+BD9+BF9</f>
      </c>
      <c r="BI9" s="79">
        <f t="shared" si="4"/>
      </c>
    </row>
    <row r="10">
      <c r="A10" s="34">
        <v>3</v>
      </c>
      <c r="B10" s="35" t="s">
        <v>41</v>
      </c>
      <c r="C10" s="37">
        <v>528696</v>
      </c>
      <c r="D10" s="33">
        <v>116262.1</v>
      </c>
      <c r="E10" s="33">
        <v>226584</v>
      </c>
      <c r="F10" s="33">
        <v>49821</v>
      </c>
      <c r="G10" s="33">
        <v>0</v>
      </c>
      <c r="H10" s="33">
        <v>0</v>
      </c>
      <c r="I10" s="33">
        <v>0</v>
      </c>
      <c r="J10" s="33">
        <v>0</v>
      </c>
      <c r="K10" s="65">
        <f t="shared" si="0"/>
      </c>
      <c r="L10" s="66">
        <f t="shared" si="0"/>
      </c>
      <c r="M10" s="37">
        <v>1000</v>
      </c>
      <c r="N10" s="33">
        <v>7455</v>
      </c>
      <c r="O10" s="33">
        <v>200</v>
      </c>
      <c r="P10" s="33">
        <v>6332</v>
      </c>
      <c r="Q10" s="33">
        <v>25</v>
      </c>
      <c r="R10" s="33">
        <v>7000</v>
      </c>
      <c r="S10" s="33">
        <v>20</v>
      </c>
      <c r="T10" s="33">
        <v>150</v>
      </c>
      <c r="U10" s="33">
        <v>280</v>
      </c>
      <c r="V10" s="33">
        <v>362.89</v>
      </c>
      <c r="W10" s="59">
        <f t="shared" si="1"/>
      </c>
      <c r="X10" s="60">
        <f t="shared" si="1"/>
      </c>
      <c r="Y10" s="37">
        <v>0</v>
      </c>
      <c r="Z10" s="33">
        <v>0</v>
      </c>
      <c r="AA10" s="33">
        <v>11262</v>
      </c>
      <c r="AB10" s="33">
        <v>14175.4</v>
      </c>
      <c r="AC10" s="33">
        <v>5363</v>
      </c>
      <c r="AD10" s="33">
        <v>35400</v>
      </c>
      <c r="AE10" s="33">
        <v>0</v>
      </c>
      <c r="AF10" s="33">
        <v>0</v>
      </c>
      <c r="AG10" s="33">
        <v>0</v>
      </c>
      <c r="AH10" s="33">
        <v>0</v>
      </c>
      <c r="AI10" s="33">
        <v>28467</v>
      </c>
      <c r="AJ10" s="36">
        <v>91075</v>
      </c>
      <c r="AK10" s="53">
        <f t="shared" si="2"/>
      </c>
      <c r="AL10" s="54">
        <f t="shared" si="2"/>
      </c>
      <c r="AM10" s="37">
        <v>52579.7</v>
      </c>
      <c r="AN10" s="36">
        <v>0</v>
      </c>
      <c r="AO10" s="29"/>
      <c r="AP10" s="37">
        <v>0</v>
      </c>
      <c r="AQ10" s="36">
        <v>0</v>
      </c>
      <c r="AR10" s="37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72">
        <f t="shared" si="3"/>
      </c>
      <c r="AY10" s="73">
        <f t="shared" si="3"/>
      </c>
      <c r="AZ10" s="37">
        <v>10751</v>
      </c>
      <c r="BA10" s="33">
        <v>3416.2</v>
      </c>
      <c r="BB10" s="33">
        <v>23300</v>
      </c>
      <c r="BC10" s="33">
        <v>8540.5</v>
      </c>
      <c r="BD10" s="33">
        <v>0</v>
      </c>
      <c r="BE10" s="33">
        <v>0</v>
      </c>
      <c r="BF10" s="33">
        <v>16734</v>
      </c>
      <c r="BG10" s="36">
        <v>5124.3</v>
      </c>
      <c r="BH10" s="78">
        <f t="shared" si="4"/>
      </c>
      <c r="BI10" s="79">
        <f t="shared" si="4"/>
      </c>
    </row>
    <row r="11">
      <c r="A11" s="34">
        <v>4</v>
      </c>
      <c r="B11" s="35" t="s">
        <v>42</v>
      </c>
      <c r="C11" s="37">
        <v>124005</v>
      </c>
      <c r="D11" s="33">
        <v>90954</v>
      </c>
      <c r="E11" s="33">
        <v>8511</v>
      </c>
      <c r="F11" s="33">
        <v>34038</v>
      </c>
      <c r="G11" s="33">
        <v>0</v>
      </c>
      <c r="H11" s="33">
        <v>0</v>
      </c>
      <c r="I11" s="33">
        <v>11153</v>
      </c>
      <c r="J11" s="33">
        <v>7068</v>
      </c>
      <c r="K11" s="65">
        <f t="shared" si="0"/>
      </c>
      <c r="L11" s="66">
        <f t="shared" si="0"/>
      </c>
      <c r="M11" s="37">
        <v>2000</v>
      </c>
      <c r="N11" s="33">
        <v>3000</v>
      </c>
      <c r="O11" s="33">
        <v>800</v>
      </c>
      <c r="P11" s="33">
        <v>2000</v>
      </c>
      <c r="Q11" s="33">
        <v>0</v>
      </c>
      <c r="R11" s="33">
        <v>0</v>
      </c>
      <c r="S11" s="33">
        <v>30</v>
      </c>
      <c r="T11" s="33">
        <v>300</v>
      </c>
      <c r="U11" s="33">
        <v>38</v>
      </c>
      <c r="V11" s="33">
        <v>406</v>
      </c>
      <c r="W11" s="59">
        <f t="shared" si="1"/>
      </c>
      <c r="X11" s="60">
        <f t="shared" si="1"/>
      </c>
      <c r="Y11" s="37">
        <v>0</v>
      </c>
      <c r="Z11" s="33">
        <v>0</v>
      </c>
      <c r="AA11" s="33">
        <v>566</v>
      </c>
      <c r="AB11" s="33">
        <v>1597</v>
      </c>
      <c r="AC11" s="33">
        <v>1825</v>
      </c>
      <c r="AD11" s="33">
        <v>10857</v>
      </c>
      <c r="AE11" s="33">
        <v>0</v>
      </c>
      <c r="AF11" s="33">
        <v>0</v>
      </c>
      <c r="AG11" s="33">
        <v>0</v>
      </c>
      <c r="AH11" s="33">
        <v>0</v>
      </c>
      <c r="AI11" s="33">
        <v>4307</v>
      </c>
      <c r="AJ11" s="36">
        <v>7176</v>
      </c>
      <c r="AK11" s="53">
        <f t="shared" si="2"/>
      </c>
      <c r="AL11" s="54">
        <f t="shared" si="2"/>
      </c>
      <c r="AM11" s="37">
        <v>17827.5</v>
      </c>
      <c r="AN11" s="36">
        <v>2811</v>
      </c>
      <c r="AO11" s="29"/>
      <c r="AP11" s="37">
        <v>0</v>
      </c>
      <c r="AQ11" s="36">
        <v>0</v>
      </c>
      <c r="AR11" s="37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72">
        <f t="shared" si="3"/>
      </c>
      <c r="AY11" s="73">
        <f t="shared" si="3"/>
      </c>
      <c r="AZ11" s="37">
        <v>0</v>
      </c>
      <c r="BA11" s="33">
        <v>0</v>
      </c>
      <c r="BB11" s="33">
        <v>136</v>
      </c>
      <c r="BC11" s="33">
        <v>249</v>
      </c>
      <c r="BD11" s="33">
        <v>0</v>
      </c>
      <c r="BE11" s="33">
        <v>0</v>
      </c>
      <c r="BF11" s="33">
        <v>1674</v>
      </c>
      <c r="BG11" s="36">
        <v>2480</v>
      </c>
      <c r="BH11" s="78">
        <f t="shared" si="4"/>
      </c>
      <c r="BI11" s="79">
        <f t="shared" si="4"/>
      </c>
    </row>
    <row r="12">
      <c r="A12" s="34">
        <v>5</v>
      </c>
      <c r="B12" s="35" t="s">
        <v>43</v>
      </c>
      <c r="C12" s="37">
        <v>722001</v>
      </c>
      <c r="D12" s="33">
        <v>383323</v>
      </c>
      <c r="E12" s="33">
        <v>97552</v>
      </c>
      <c r="F12" s="33">
        <v>123469</v>
      </c>
      <c r="G12" s="33">
        <v>392</v>
      </c>
      <c r="H12" s="33">
        <v>42901</v>
      </c>
      <c r="I12" s="33">
        <v>15815</v>
      </c>
      <c r="J12" s="33">
        <v>22747</v>
      </c>
      <c r="K12" s="65">
        <f t="shared" si="0"/>
      </c>
      <c r="L12" s="66">
        <f t="shared" si="0"/>
      </c>
      <c r="M12" s="37">
        <v>6513</v>
      </c>
      <c r="N12" s="33">
        <v>9561</v>
      </c>
      <c r="O12" s="33">
        <v>199</v>
      </c>
      <c r="P12" s="33">
        <v>18392</v>
      </c>
      <c r="Q12" s="33">
        <v>0</v>
      </c>
      <c r="R12" s="33">
        <v>0</v>
      </c>
      <c r="S12" s="33">
        <v>663</v>
      </c>
      <c r="T12" s="33">
        <v>1339</v>
      </c>
      <c r="U12" s="33">
        <v>605</v>
      </c>
      <c r="V12" s="33">
        <v>2032</v>
      </c>
      <c r="W12" s="59">
        <f t="shared" si="1"/>
      </c>
      <c r="X12" s="60">
        <f t="shared" si="1"/>
      </c>
      <c r="Y12" s="37">
        <v>0</v>
      </c>
      <c r="Z12" s="33">
        <v>0</v>
      </c>
      <c r="AA12" s="33">
        <v>1537</v>
      </c>
      <c r="AB12" s="33">
        <v>7268</v>
      </c>
      <c r="AC12" s="33">
        <v>4684</v>
      </c>
      <c r="AD12" s="33">
        <v>31934</v>
      </c>
      <c r="AE12" s="33">
        <v>11</v>
      </c>
      <c r="AF12" s="33">
        <v>146</v>
      </c>
      <c r="AG12" s="33">
        <v>8</v>
      </c>
      <c r="AH12" s="33">
        <v>40</v>
      </c>
      <c r="AI12" s="33">
        <v>9424</v>
      </c>
      <c r="AJ12" s="36">
        <v>42941</v>
      </c>
      <c r="AK12" s="53">
        <f t="shared" si="2"/>
      </c>
      <c r="AL12" s="54">
        <f t="shared" si="2"/>
      </c>
      <c r="AM12" s="37">
        <v>195281</v>
      </c>
      <c r="AN12" s="36">
        <v>77478</v>
      </c>
      <c r="AO12" s="29"/>
      <c r="AP12" s="37">
        <v>0</v>
      </c>
      <c r="AQ12" s="36">
        <v>0</v>
      </c>
      <c r="AR12" s="37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72">
        <f t="shared" si="3"/>
      </c>
      <c r="AY12" s="73">
        <f t="shared" si="3"/>
      </c>
      <c r="AZ12" s="37">
        <v>0</v>
      </c>
      <c r="BA12" s="33">
        <v>0</v>
      </c>
      <c r="BB12" s="33">
        <v>26</v>
      </c>
      <c r="BC12" s="33">
        <v>857</v>
      </c>
      <c r="BD12" s="33">
        <v>0</v>
      </c>
      <c r="BE12" s="33">
        <v>0</v>
      </c>
      <c r="BF12" s="33">
        <v>2500</v>
      </c>
      <c r="BG12" s="36">
        <v>4341</v>
      </c>
      <c r="BH12" s="78">
        <f t="shared" si="4"/>
      </c>
      <c r="BI12" s="79">
        <f t="shared" si="4"/>
      </c>
    </row>
    <row r="13">
      <c r="A13" s="34">
        <v>6</v>
      </c>
      <c r="B13" s="35" t="s">
        <v>44</v>
      </c>
      <c r="C13" s="37">
        <v>65000</v>
      </c>
      <c r="D13" s="33">
        <v>130000</v>
      </c>
      <c r="E13" s="33">
        <v>19650</v>
      </c>
      <c r="F13" s="33">
        <v>47600</v>
      </c>
      <c r="G13" s="33">
        <v>425</v>
      </c>
      <c r="H13" s="33">
        <v>7900</v>
      </c>
      <c r="I13" s="33">
        <v>50</v>
      </c>
      <c r="J13" s="33">
        <v>10200</v>
      </c>
      <c r="K13" s="65">
        <f t="shared" si="0"/>
      </c>
      <c r="L13" s="66">
        <f t="shared" si="0"/>
      </c>
      <c r="M13" s="37">
        <v>15000</v>
      </c>
      <c r="N13" s="33">
        <v>74550</v>
      </c>
      <c r="O13" s="33">
        <v>450</v>
      </c>
      <c r="P13" s="33">
        <v>92500</v>
      </c>
      <c r="Q13" s="33">
        <v>200</v>
      </c>
      <c r="R13" s="33">
        <v>115500</v>
      </c>
      <c r="S13" s="33">
        <v>150</v>
      </c>
      <c r="T13" s="33">
        <v>150</v>
      </c>
      <c r="U13" s="33">
        <v>2200</v>
      </c>
      <c r="V13" s="33">
        <v>6300</v>
      </c>
      <c r="W13" s="59">
        <f t="shared" si="1"/>
      </c>
      <c r="X13" s="60">
        <f t="shared" si="1"/>
      </c>
      <c r="Y13" s="37">
        <v>15</v>
      </c>
      <c r="Z13" s="33">
        <v>1500</v>
      </c>
      <c r="AA13" s="33">
        <v>1800</v>
      </c>
      <c r="AB13" s="33">
        <v>4800</v>
      </c>
      <c r="AC13" s="33">
        <v>5700</v>
      </c>
      <c r="AD13" s="33">
        <v>85000</v>
      </c>
      <c r="AE13" s="33">
        <v>10</v>
      </c>
      <c r="AF13" s="33">
        <v>100</v>
      </c>
      <c r="AG13" s="33">
        <v>20</v>
      </c>
      <c r="AH13" s="33">
        <v>1000</v>
      </c>
      <c r="AI13" s="33">
        <v>3200</v>
      </c>
      <c r="AJ13" s="36">
        <v>2500</v>
      </c>
      <c r="AK13" s="53">
        <f t="shared" si="2"/>
      </c>
      <c r="AL13" s="54">
        <f t="shared" si="2"/>
      </c>
      <c r="AM13" s="37">
        <v>142195</v>
      </c>
      <c r="AN13" s="36">
        <v>49335.2</v>
      </c>
      <c r="AO13" s="29"/>
      <c r="AP13" s="37">
        <v>0</v>
      </c>
      <c r="AQ13" s="36">
        <v>0</v>
      </c>
      <c r="AR13" s="37">
        <v>10</v>
      </c>
      <c r="AS13" s="33">
        <v>6100</v>
      </c>
      <c r="AT13" s="33">
        <v>12</v>
      </c>
      <c r="AU13" s="33">
        <v>7100</v>
      </c>
      <c r="AV13" s="33">
        <v>8</v>
      </c>
      <c r="AW13" s="33">
        <v>8500</v>
      </c>
      <c r="AX13" s="72">
        <f t="shared" si="3"/>
      </c>
      <c r="AY13" s="73">
        <f t="shared" si="3"/>
      </c>
      <c r="AZ13" s="37">
        <v>15</v>
      </c>
      <c r="BA13" s="33">
        <v>500</v>
      </c>
      <c r="BB13" s="33">
        <v>150</v>
      </c>
      <c r="BC13" s="33">
        <v>6250</v>
      </c>
      <c r="BD13" s="33">
        <v>6700</v>
      </c>
      <c r="BE13" s="33">
        <v>17000</v>
      </c>
      <c r="BF13" s="33">
        <v>1830</v>
      </c>
      <c r="BG13" s="36">
        <v>4350</v>
      </c>
      <c r="BH13" s="78">
        <f t="shared" si="4"/>
      </c>
      <c r="BI13" s="79">
        <f t="shared" si="4"/>
      </c>
    </row>
    <row r="14">
      <c r="A14" s="34">
        <v>7</v>
      </c>
      <c r="B14" s="35" t="s">
        <v>45</v>
      </c>
      <c r="C14" s="37">
        <v>12276</v>
      </c>
      <c r="D14" s="33">
        <v>182881</v>
      </c>
      <c r="E14" s="33">
        <v>3804</v>
      </c>
      <c r="F14" s="33">
        <v>58469</v>
      </c>
      <c r="G14" s="33">
        <v>364</v>
      </c>
      <c r="H14" s="33">
        <v>2412</v>
      </c>
      <c r="I14" s="33">
        <v>2504</v>
      </c>
      <c r="J14" s="33">
        <v>14657</v>
      </c>
      <c r="K14" s="65">
        <f t="shared" si="0"/>
      </c>
      <c r="L14" s="66">
        <f t="shared" si="0"/>
      </c>
      <c r="M14" s="37">
        <v>2100</v>
      </c>
      <c r="N14" s="33">
        <v>6000</v>
      </c>
      <c r="O14" s="33">
        <v>500</v>
      </c>
      <c r="P14" s="33">
        <v>5000</v>
      </c>
      <c r="Q14" s="33">
        <v>10</v>
      </c>
      <c r="R14" s="33">
        <v>1000</v>
      </c>
      <c r="S14" s="33">
        <v>50</v>
      </c>
      <c r="T14" s="33">
        <v>400</v>
      </c>
      <c r="U14" s="33">
        <v>89</v>
      </c>
      <c r="V14" s="33">
        <v>2968</v>
      </c>
      <c r="W14" s="59">
        <f t="shared" si="1"/>
      </c>
      <c r="X14" s="60">
        <f t="shared" si="1"/>
      </c>
      <c r="Y14" s="37">
        <v>72</v>
      </c>
      <c r="Z14" s="33">
        <v>1500</v>
      </c>
      <c r="AA14" s="33">
        <v>1000</v>
      </c>
      <c r="AB14" s="33">
        <v>15000</v>
      </c>
      <c r="AC14" s="33">
        <v>1000</v>
      </c>
      <c r="AD14" s="33">
        <v>5000</v>
      </c>
      <c r="AE14" s="33">
        <v>100</v>
      </c>
      <c r="AF14" s="33">
        <v>10000</v>
      </c>
      <c r="AG14" s="33">
        <v>100</v>
      </c>
      <c r="AH14" s="33">
        <v>10000</v>
      </c>
      <c r="AI14" s="33">
        <v>5800</v>
      </c>
      <c r="AJ14" s="36">
        <v>18754</v>
      </c>
      <c r="AK14" s="53">
        <f t="shared" si="2"/>
      </c>
      <c r="AL14" s="54">
        <f t="shared" si="2"/>
      </c>
      <c r="AM14" s="37">
        <v>51078</v>
      </c>
      <c r="AN14" s="36">
        <v>23342</v>
      </c>
      <c r="AO14" s="29"/>
      <c r="AP14" s="37">
        <v>0</v>
      </c>
      <c r="AQ14" s="36">
        <v>0</v>
      </c>
      <c r="AR14" s="37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72">
        <f t="shared" si="3"/>
      </c>
      <c r="AY14" s="73">
        <f t="shared" si="3"/>
      </c>
      <c r="AZ14" s="37">
        <v>0</v>
      </c>
      <c r="BA14" s="33">
        <v>0</v>
      </c>
      <c r="BB14" s="33">
        <v>489</v>
      </c>
      <c r="BC14" s="33">
        <v>6261</v>
      </c>
      <c r="BD14" s="33">
        <v>0</v>
      </c>
      <c r="BE14" s="33">
        <v>0</v>
      </c>
      <c r="BF14" s="33">
        <v>2952</v>
      </c>
      <c r="BG14" s="36">
        <v>16924</v>
      </c>
      <c r="BH14" s="78">
        <f t="shared" si="4"/>
      </c>
      <c r="BI14" s="79">
        <f t="shared" si="4"/>
      </c>
    </row>
    <row r="15">
      <c r="A15" s="34">
        <v>8</v>
      </c>
      <c r="B15" s="35" t="s">
        <v>46</v>
      </c>
      <c r="C15" s="37">
        <v>201360</v>
      </c>
      <c r="D15" s="33">
        <v>267520</v>
      </c>
      <c r="E15" s="33">
        <v>15636</v>
      </c>
      <c r="F15" s="33">
        <v>24652</v>
      </c>
      <c r="G15" s="33">
        <v>19180</v>
      </c>
      <c r="H15" s="33">
        <v>34724</v>
      </c>
      <c r="I15" s="33">
        <v>7162</v>
      </c>
      <c r="J15" s="33">
        <v>49404</v>
      </c>
      <c r="K15" s="65">
        <f t="shared" si="0"/>
      </c>
      <c r="L15" s="66">
        <f t="shared" si="0"/>
      </c>
      <c r="M15" s="37">
        <v>5417</v>
      </c>
      <c r="N15" s="33">
        <v>22720</v>
      </c>
      <c r="O15" s="33">
        <v>4054</v>
      </c>
      <c r="P15" s="33">
        <v>247730</v>
      </c>
      <c r="Q15" s="33">
        <v>0</v>
      </c>
      <c r="R15" s="33">
        <v>0</v>
      </c>
      <c r="S15" s="33">
        <v>9218</v>
      </c>
      <c r="T15" s="33">
        <v>60390</v>
      </c>
      <c r="U15" s="33">
        <v>5163</v>
      </c>
      <c r="V15" s="33">
        <v>40680</v>
      </c>
      <c r="W15" s="59">
        <f t="shared" si="1"/>
      </c>
      <c r="X15" s="60">
        <f t="shared" si="1"/>
      </c>
      <c r="Y15" s="37">
        <v>600</v>
      </c>
      <c r="Z15" s="33">
        <v>13310</v>
      </c>
      <c r="AA15" s="33">
        <v>794</v>
      </c>
      <c r="AB15" s="33">
        <v>3780</v>
      </c>
      <c r="AC15" s="33">
        <v>1619</v>
      </c>
      <c r="AD15" s="33">
        <v>15820</v>
      </c>
      <c r="AE15" s="33">
        <v>2109</v>
      </c>
      <c r="AF15" s="33">
        <v>3820</v>
      </c>
      <c r="AG15" s="33">
        <v>4420</v>
      </c>
      <c r="AH15" s="33">
        <v>3240</v>
      </c>
      <c r="AI15" s="33">
        <v>9970</v>
      </c>
      <c r="AJ15" s="36">
        <v>13710</v>
      </c>
      <c r="AK15" s="53">
        <f t="shared" si="2"/>
      </c>
      <c r="AL15" s="54">
        <f t="shared" si="2"/>
      </c>
      <c r="AM15" s="37">
        <v>293742</v>
      </c>
      <c r="AN15" s="36">
        <v>16153</v>
      </c>
      <c r="AO15" s="29"/>
      <c r="AP15" s="37">
        <v>0</v>
      </c>
      <c r="AQ15" s="36">
        <v>0</v>
      </c>
      <c r="AR15" s="37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72">
        <f t="shared" si="3"/>
      </c>
      <c r="AY15" s="73">
        <f t="shared" si="3"/>
      </c>
      <c r="AZ15" s="37">
        <v>0</v>
      </c>
      <c r="BA15" s="33">
        <v>0</v>
      </c>
      <c r="BB15" s="33">
        <v>1176</v>
      </c>
      <c r="BC15" s="33">
        <v>29600</v>
      </c>
      <c r="BD15" s="33">
        <v>0</v>
      </c>
      <c r="BE15" s="33">
        <v>0</v>
      </c>
      <c r="BF15" s="33">
        <v>2944</v>
      </c>
      <c r="BG15" s="36">
        <v>29800</v>
      </c>
      <c r="BH15" s="78">
        <f t="shared" si="4"/>
      </c>
      <c r="BI15" s="79">
        <f t="shared" si="4"/>
      </c>
    </row>
    <row r="16">
      <c r="A16" s="34">
        <v>9</v>
      </c>
      <c r="B16" s="35" t="s">
        <v>47</v>
      </c>
      <c r="C16" s="37">
        <v>123057</v>
      </c>
      <c r="D16" s="33">
        <v>126574.75</v>
      </c>
      <c r="E16" s="33">
        <v>10235</v>
      </c>
      <c r="F16" s="33">
        <v>19223.11</v>
      </c>
      <c r="G16" s="33">
        <v>846</v>
      </c>
      <c r="H16" s="33">
        <v>16521.95</v>
      </c>
      <c r="I16" s="33">
        <v>7399</v>
      </c>
      <c r="J16" s="33">
        <v>32259.53</v>
      </c>
      <c r="K16" s="65">
        <f t="shared" si="0"/>
      </c>
      <c r="L16" s="66">
        <f t="shared" si="0"/>
      </c>
      <c r="M16" s="37">
        <v>1588</v>
      </c>
      <c r="N16" s="33">
        <v>17129.54</v>
      </c>
      <c r="O16" s="33">
        <v>73</v>
      </c>
      <c r="P16" s="33">
        <v>11769</v>
      </c>
      <c r="Q16" s="33">
        <v>1</v>
      </c>
      <c r="R16" s="33">
        <v>76.15</v>
      </c>
      <c r="S16" s="33">
        <v>0</v>
      </c>
      <c r="T16" s="33">
        <v>0</v>
      </c>
      <c r="U16" s="33">
        <v>896</v>
      </c>
      <c r="V16" s="33">
        <v>10858.39</v>
      </c>
      <c r="W16" s="59">
        <f t="shared" si="1"/>
      </c>
      <c r="X16" s="60">
        <f t="shared" si="1"/>
      </c>
      <c r="Y16" s="37">
        <v>20</v>
      </c>
      <c r="Z16" s="33">
        <v>187.5</v>
      </c>
      <c r="AA16" s="33">
        <v>529</v>
      </c>
      <c r="AB16" s="33">
        <v>744.45</v>
      </c>
      <c r="AC16" s="33">
        <v>1225</v>
      </c>
      <c r="AD16" s="33">
        <v>9475.5</v>
      </c>
      <c r="AE16" s="33">
        <v>46</v>
      </c>
      <c r="AF16" s="33">
        <v>1627.8</v>
      </c>
      <c r="AG16" s="33">
        <v>29</v>
      </c>
      <c r="AH16" s="33">
        <v>1516</v>
      </c>
      <c r="AI16" s="33">
        <v>2970</v>
      </c>
      <c r="AJ16" s="36">
        <v>5932.5</v>
      </c>
      <c r="AK16" s="53">
        <f t="shared" si="2"/>
      </c>
      <c r="AL16" s="54">
        <f t="shared" si="2"/>
      </c>
      <c r="AM16" s="37">
        <v>45886.3</v>
      </c>
      <c r="AN16" s="36">
        <v>0</v>
      </c>
      <c r="AO16" s="29"/>
      <c r="AP16" s="37">
        <v>0</v>
      </c>
      <c r="AQ16" s="36">
        <v>0</v>
      </c>
      <c r="AR16" s="37">
        <v>74</v>
      </c>
      <c r="AS16" s="33">
        <v>37000</v>
      </c>
      <c r="AT16" s="33">
        <v>0</v>
      </c>
      <c r="AU16" s="33">
        <v>0</v>
      </c>
      <c r="AV16" s="33">
        <v>0</v>
      </c>
      <c r="AW16" s="33">
        <v>0</v>
      </c>
      <c r="AX16" s="72">
        <f t="shared" si="3"/>
      </c>
      <c r="AY16" s="73">
        <f t="shared" si="3"/>
      </c>
      <c r="AZ16" s="37">
        <v>54</v>
      </c>
      <c r="BA16" s="33">
        <v>6124</v>
      </c>
      <c r="BB16" s="33">
        <v>94</v>
      </c>
      <c r="BC16" s="33">
        <v>7420</v>
      </c>
      <c r="BD16" s="33">
        <v>90</v>
      </c>
      <c r="BE16" s="33">
        <v>6150</v>
      </c>
      <c r="BF16" s="33">
        <v>136</v>
      </c>
      <c r="BG16" s="36">
        <v>5520</v>
      </c>
      <c r="BH16" s="78">
        <f t="shared" si="4"/>
      </c>
      <c r="BI16" s="79">
        <f t="shared" si="4"/>
      </c>
    </row>
    <row r="17">
      <c r="A17" s="34">
        <v>10</v>
      </c>
      <c r="B17" s="35" t="s">
        <v>48</v>
      </c>
      <c r="C17" s="37">
        <v>29798</v>
      </c>
      <c r="D17" s="33">
        <v>62597.28</v>
      </c>
      <c r="E17" s="33">
        <v>10765</v>
      </c>
      <c r="F17" s="33">
        <v>25853.97</v>
      </c>
      <c r="G17" s="33">
        <v>280</v>
      </c>
      <c r="H17" s="33">
        <v>4986.38</v>
      </c>
      <c r="I17" s="33">
        <v>609</v>
      </c>
      <c r="J17" s="33">
        <v>4787.81</v>
      </c>
      <c r="K17" s="65">
        <f t="shared" si="0"/>
      </c>
      <c r="L17" s="66">
        <f t="shared" si="0"/>
      </c>
      <c r="M17" s="37">
        <v>783</v>
      </c>
      <c r="N17" s="33">
        <v>3477.55</v>
      </c>
      <c r="O17" s="33">
        <v>417</v>
      </c>
      <c r="P17" s="33">
        <v>4868.6</v>
      </c>
      <c r="Q17" s="33">
        <v>51</v>
      </c>
      <c r="R17" s="33">
        <v>5564.06</v>
      </c>
      <c r="S17" s="33">
        <v>1731</v>
      </c>
      <c r="T17" s="33">
        <v>1759.81</v>
      </c>
      <c r="U17" s="33">
        <v>115</v>
      </c>
      <c r="V17" s="33">
        <v>1711.23</v>
      </c>
      <c r="W17" s="59">
        <f t="shared" si="1"/>
      </c>
      <c r="X17" s="60">
        <f t="shared" si="1"/>
      </c>
      <c r="Y17" s="37">
        <v>103</v>
      </c>
      <c r="Z17" s="33">
        <v>2565</v>
      </c>
      <c r="AA17" s="33">
        <v>1286</v>
      </c>
      <c r="AB17" s="33">
        <v>3240</v>
      </c>
      <c r="AC17" s="33">
        <v>408</v>
      </c>
      <c r="AD17" s="33">
        <v>6165</v>
      </c>
      <c r="AE17" s="33">
        <v>116</v>
      </c>
      <c r="AF17" s="33">
        <v>118.8</v>
      </c>
      <c r="AG17" s="33">
        <v>28</v>
      </c>
      <c r="AH17" s="33">
        <v>675</v>
      </c>
      <c r="AI17" s="33">
        <v>3280</v>
      </c>
      <c r="AJ17" s="36">
        <v>3104.48</v>
      </c>
      <c r="AK17" s="53">
        <f t="shared" si="2"/>
      </c>
      <c r="AL17" s="54">
        <f t="shared" si="2"/>
      </c>
      <c r="AM17" s="37">
        <v>41389.4</v>
      </c>
      <c r="AN17" s="36">
        <v>15213</v>
      </c>
      <c r="AO17" s="29"/>
      <c r="AP17" s="37">
        <v>0</v>
      </c>
      <c r="AQ17" s="36">
        <v>0</v>
      </c>
      <c r="AR17" s="37">
        <v>5</v>
      </c>
      <c r="AS17" s="33">
        <v>2900</v>
      </c>
      <c r="AT17" s="33">
        <v>5</v>
      </c>
      <c r="AU17" s="33">
        <v>2500</v>
      </c>
      <c r="AV17" s="33">
        <v>0</v>
      </c>
      <c r="AW17" s="33">
        <v>0</v>
      </c>
      <c r="AX17" s="72">
        <f t="shared" si="3"/>
      </c>
      <c r="AY17" s="73">
        <f t="shared" si="3"/>
      </c>
      <c r="AZ17" s="37">
        <v>19</v>
      </c>
      <c r="BA17" s="33">
        <v>445</v>
      </c>
      <c r="BB17" s="33">
        <v>36</v>
      </c>
      <c r="BC17" s="33">
        <v>970</v>
      </c>
      <c r="BD17" s="33">
        <v>375</v>
      </c>
      <c r="BE17" s="33">
        <v>936</v>
      </c>
      <c r="BF17" s="33">
        <v>461</v>
      </c>
      <c r="BG17" s="36">
        <v>1065.8</v>
      </c>
      <c r="BH17" s="78">
        <f t="shared" si="4"/>
      </c>
      <c r="BI17" s="79">
        <f t="shared" si="4"/>
      </c>
    </row>
    <row r="18">
      <c r="A18" s="34">
        <v>11</v>
      </c>
      <c r="B18" s="35" t="s">
        <v>49</v>
      </c>
      <c r="C18" s="37">
        <v>56083</v>
      </c>
      <c r="D18" s="33">
        <v>40619</v>
      </c>
      <c r="E18" s="33">
        <v>13591</v>
      </c>
      <c r="F18" s="33">
        <v>28049</v>
      </c>
      <c r="G18" s="33">
        <v>0</v>
      </c>
      <c r="H18" s="33">
        <v>0</v>
      </c>
      <c r="I18" s="33">
        <v>0</v>
      </c>
      <c r="J18" s="33">
        <v>0</v>
      </c>
      <c r="K18" s="65">
        <f t="shared" si="0"/>
      </c>
      <c r="L18" s="66">
        <f t="shared" si="0"/>
      </c>
      <c r="M18" s="37">
        <v>1731</v>
      </c>
      <c r="N18" s="33">
        <v>2868</v>
      </c>
      <c r="O18" s="33">
        <v>0</v>
      </c>
      <c r="P18" s="33">
        <v>0</v>
      </c>
      <c r="Q18" s="33">
        <v>0</v>
      </c>
      <c r="R18" s="33">
        <v>0</v>
      </c>
      <c r="S18" s="33">
        <v>16</v>
      </c>
      <c r="T18" s="33">
        <v>260</v>
      </c>
      <c r="U18" s="33">
        <v>2032</v>
      </c>
      <c r="V18" s="33">
        <v>8174</v>
      </c>
      <c r="W18" s="59">
        <f t="shared" si="1"/>
      </c>
      <c r="X18" s="60">
        <f t="shared" si="1"/>
      </c>
      <c r="Y18" s="37">
        <v>0</v>
      </c>
      <c r="Z18" s="33">
        <v>0</v>
      </c>
      <c r="AA18" s="33">
        <v>257</v>
      </c>
      <c r="AB18" s="33">
        <v>966</v>
      </c>
      <c r="AC18" s="33">
        <v>1413</v>
      </c>
      <c r="AD18" s="33">
        <v>8661</v>
      </c>
      <c r="AE18" s="33">
        <v>0</v>
      </c>
      <c r="AF18" s="33">
        <v>0</v>
      </c>
      <c r="AG18" s="33">
        <v>0</v>
      </c>
      <c r="AH18" s="33">
        <v>0</v>
      </c>
      <c r="AI18" s="33">
        <v>6297</v>
      </c>
      <c r="AJ18" s="36">
        <v>8624</v>
      </c>
      <c r="AK18" s="53">
        <f t="shared" si="2"/>
      </c>
      <c r="AL18" s="54">
        <f t="shared" si="2"/>
      </c>
      <c r="AM18" s="37">
        <v>36962</v>
      </c>
      <c r="AN18" s="36">
        <v>28723</v>
      </c>
      <c r="AO18" s="29"/>
      <c r="AP18" s="37">
        <v>0</v>
      </c>
      <c r="AQ18" s="36">
        <v>0</v>
      </c>
      <c r="AR18" s="37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72">
        <f t="shared" si="3"/>
      </c>
      <c r="AY18" s="73">
        <f t="shared" si="3"/>
      </c>
      <c r="AZ18" s="37">
        <v>0</v>
      </c>
      <c r="BA18" s="33">
        <v>0</v>
      </c>
      <c r="BB18" s="33">
        <v>0</v>
      </c>
      <c r="BC18" s="33">
        <v>0</v>
      </c>
      <c r="BD18" s="33">
        <v>2370</v>
      </c>
      <c r="BE18" s="33">
        <v>8549</v>
      </c>
      <c r="BF18" s="33">
        <v>1089</v>
      </c>
      <c r="BG18" s="36">
        <v>4263</v>
      </c>
      <c r="BH18" s="78">
        <f t="shared" si="4"/>
      </c>
      <c r="BI18" s="79">
        <f t="shared" si="4"/>
      </c>
    </row>
    <row r="19">
      <c r="A19" s="34">
        <v>12</v>
      </c>
      <c r="B19" s="35" t="s">
        <v>50</v>
      </c>
      <c r="C19" s="37">
        <v>2900</v>
      </c>
      <c r="D19" s="33">
        <v>2200</v>
      </c>
      <c r="E19" s="33">
        <v>2358</v>
      </c>
      <c r="F19" s="33">
        <v>2770</v>
      </c>
      <c r="G19" s="33">
        <v>0</v>
      </c>
      <c r="H19" s="33">
        <v>0</v>
      </c>
      <c r="I19" s="33">
        <v>0</v>
      </c>
      <c r="J19" s="33">
        <v>0</v>
      </c>
      <c r="K19" s="65">
        <f t="shared" si="0"/>
      </c>
      <c r="L19" s="66">
        <f t="shared" si="0"/>
      </c>
      <c r="M19" s="37">
        <v>96</v>
      </c>
      <c r="N19" s="33">
        <v>229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59">
        <f t="shared" si="1"/>
      </c>
      <c r="X19" s="60">
        <f t="shared" si="1"/>
      </c>
      <c r="Y19" s="37">
        <v>0</v>
      </c>
      <c r="Z19" s="33">
        <v>0</v>
      </c>
      <c r="AA19" s="33">
        <v>38</v>
      </c>
      <c r="AB19" s="33">
        <v>29</v>
      </c>
      <c r="AC19" s="33">
        <v>44</v>
      </c>
      <c r="AD19" s="33">
        <v>100</v>
      </c>
      <c r="AE19" s="33">
        <v>31</v>
      </c>
      <c r="AF19" s="33">
        <v>15</v>
      </c>
      <c r="AG19" s="33">
        <v>136</v>
      </c>
      <c r="AH19" s="33">
        <v>110</v>
      </c>
      <c r="AI19" s="33">
        <v>919</v>
      </c>
      <c r="AJ19" s="36">
        <v>927</v>
      </c>
      <c r="AK19" s="53">
        <f t="shared" si="2"/>
      </c>
      <c r="AL19" s="54">
        <f t="shared" si="2"/>
      </c>
      <c r="AM19" s="37">
        <v>5933</v>
      </c>
      <c r="AN19" s="36">
        <v>6000</v>
      </c>
      <c r="AO19" s="29"/>
      <c r="AP19" s="37">
        <v>0</v>
      </c>
      <c r="AQ19" s="36">
        <v>0</v>
      </c>
      <c r="AR19" s="37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72">
        <f t="shared" si="3"/>
      </c>
      <c r="AY19" s="73">
        <f t="shared" si="3"/>
      </c>
      <c r="AZ19" s="37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738</v>
      </c>
      <c r="BG19" s="36">
        <v>600</v>
      </c>
      <c r="BH19" s="78">
        <f t="shared" si="4"/>
      </c>
      <c r="BI19" s="79">
        <f t="shared" si="4"/>
      </c>
    </row>
    <row r="20">
      <c r="A20" s="34">
        <v>13</v>
      </c>
      <c r="B20" s="35" t="s">
        <v>51</v>
      </c>
      <c r="C20" s="37">
        <v>73024</v>
      </c>
      <c r="D20" s="33">
        <v>60327.4</v>
      </c>
      <c r="E20" s="33">
        <v>3726</v>
      </c>
      <c r="F20" s="33">
        <v>26621.7</v>
      </c>
      <c r="G20" s="33">
        <v>0</v>
      </c>
      <c r="H20" s="33">
        <v>0</v>
      </c>
      <c r="I20" s="33">
        <v>0</v>
      </c>
      <c r="J20" s="33">
        <v>0</v>
      </c>
      <c r="K20" s="65">
        <f t="shared" si="0"/>
      </c>
      <c r="L20" s="66">
        <f t="shared" si="0"/>
      </c>
      <c r="M20" s="37">
        <v>2000</v>
      </c>
      <c r="N20" s="33">
        <v>2000</v>
      </c>
      <c r="O20" s="33">
        <v>400</v>
      </c>
      <c r="P20" s="33">
        <v>2900</v>
      </c>
      <c r="Q20" s="33">
        <v>0</v>
      </c>
      <c r="R20" s="33">
        <v>0</v>
      </c>
      <c r="S20" s="33">
        <v>22</v>
      </c>
      <c r="T20" s="33">
        <v>100</v>
      </c>
      <c r="U20" s="33">
        <v>50</v>
      </c>
      <c r="V20" s="33">
        <v>95.39</v>
      </c>
      <c r="W20" s="59">
        <f t="shared" si="1"/>
      </c>
      <c r="X20" s="60">
        <f t="shared" si="1"/>
      </c>
      <c r="Y20" s="37">
        <v>0</v>
      </c>
      <c r="Z20" s="33">
        <v>0</v>
      </c>
      <c r="AA20" s="33">
        <v>198</v>
      </c>
      <c r="AB20" s="33">
        <v>411.15</v>
      </c>
      <c r="AC20" s="33">
        <v>252</v>
      </c>
      <c r="AD20" s="33">
        <v>762.3</v>
      </c>
      <c r="AE20" s="33">
        <v>0</v>
      </c>
      <c r="AF20" s="33">
        <v>0</v>
      </c>
      <c r="AG20" s="33">
        <v>0</v>
      </c>
      <c r="AH20" s="33">
        <v>0</v>
      </c>
      <c r="AI20" s="33">
        <v>973</v>
      </c>
      <c r="AJ20" s="36">
        <v>1363.42</v>
      </c>
      <c r="AK20" s="53">
        <f t="shared" si="2"/>
      </c>
      <c r="AL20" s="54">
        <f t="shared" si="2"/>
      </c>
      <c r="AM20" s="37">
        <v>17921.5</v>
      </c>
      <c r="AN20" s="36">
        <v>0</v>
      </c>
      <c r="AO20" s="29"/>
      <c r="AP20" s="37">
        <v>0</v>
      </c>
      <c r="AQ20" s="36">
        <v>0</v>
      </c>
      <c r="AR20" s="37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72">
        <f t="shared" si="3"/>
      </c>
      <c r="AY20" s="73">
        <f t="shared" si="3"/>
      </c>
      <c r="AZ20" s="37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494</v>
      </c>
      <c r="BG20" s="36">
        <v>588</v>
      </c>
      <c r="BH20" s="78">
        <f t="shared" si="4"/>
      </c>
      <c r="BI20" s="79">
        <f t="shared" si="4"/>
      </c>
    </row>
    <row r="21">
      <c r="A21" s="34">
        <v>14</v>
      </c>
      <c r="B21" s="35" t="s">
        <v>52</v>
      </c>
      <c r="C21" s="37">
        <v>45404</v>
      </c>
      <c r="D21" s="33">
        <v>106713.22</v>
      </c>
      <c r="E21" s="33">
        <v>10431</v>
      </c>
      <c r="F21" s="33">
        <v>31368.81</v>
      </c>
      <c r="G21" s="33">
        <v>10444</v>
      </c>
      <c r="H21" s="33">
        <v>18273.4</v>
      </c>
      <c r="I21" s="33">
        <v>0</v>
      </c>
      <c r="J21" s="33">
        <v>0</v>
      </c>
      <c r="K21" s="65">
        <f t="shared" si="0"/>
      </c>
      <c r="L21" s="66">
        <f t="shared" si="0"/>
      </c>
      <c r="M21" s="37">
        <v>2130</v>
      </c>
      <c r="N21" s="33">
        <v>11357.79</v>
      </c>
      <c r="O21" s="33">
        <v>854</v>
      </c>
      <c r="P21" s="33">
        <v>5187.27</v>
      </c>
      <c r="Q21" s="33">
        <v>0</v>
      </c>
      <c r="R21" s="33">
        <v>0</v>
      </c>
      <c r="S21" s="33">
        <v>1981</v>
      </c>
      <c r="T21" s="33">
        <v>16676.76</v>
      </c>
      <c r="U21" s="33">
        <v>5539</v>
      </c>
      <c r="V21" s="33">
        <v>35924.92</v>
      </c>
      <c r="W21" s="59">
        <f t="shared" si="1"/>
      </c>
      <c r="X21" s="60">
        <f t="shared" si="1"/>
      </c>
      <c r="Y21" s="37">
        <v>0</v>
      </c>
      <c r="Z21" s="33">
        <v>0</v>
      </c>
      <c r="AA21" s="33">
        <v>3418</v>
      </c>
      <c r="AB21" s="33">
        <v>14625.94</v>
      </c>
      <c r="AC21" s="33">
        <v>2875</v>
      </c>
      <c r="AD21" s="33">
        <v>26493.63</v>
      </c>
      <c r="AE21" s="33">
        <v>57</v>
      </c>
      <c r="AF21" s="33">
        <v>300</v>
      </c>
      <c r="AG21" s="33">
        <v>96</v>
      </c>
      <c r="AH21" s="33">
        <v>721</v>
      </c>
      <c r="AI21" s="33">
        <v>16243</v>
      </c>
      <c r="AJ21" s="36">
        <v>57357.26</v>
      </c>
      <c r="AK21" s="53">
        <f t="shared" si="2"/>
      </c>
      <c r="AL21" s="54">
        <f t="shared" si="2"/>
      </c>
      <c r="AM21" s="37">
        <v>311094.7</v>
      </c>
      <c r="AN21" s="36">
        <v>174516.516</v>
      </c>
      <c r="AO21" s="29"/>
      <c r="AP21" s="37">
        <v>6</v>
      </c>
      <c r="AQ21" s="36">
        <v>3140</v>
      </c>
      <c r="AR21" s="37">
        <v>14</v>
      </c>
      <c r="AS21" s="33">
        <v>7460</v>
      </c>
      <c r="AT21" s="33">
        <v>10</v>
      </c>
      <c r="AU21" s="33">
        <v>5410</v>
      </c>
      <c r="AV21" s="33">
        <v>4</v>
      </c>
      <c r="AW21" s="33">
        <v>2222</v>
      </c>
      <c r="AX21" s="72">
        <f t="shared" si="3"/>
      </c>
      <c r="AY21" s="73">
        <f t="shared" si="3"/>
      </c>
      <c r="AZ21" s="37">
        <v>157</v>
      </c>
      <c r="BA21" s="33">
        <v>2646</v>
      </c>
      <c r="BB21" s="33">
        <v>359</v>
      </c>
      <c r="BC21" s="33">
        <v>9103</v>
      </c>
      <c r="BD21" s="33">
        <v>297</v>
      </c>
      <c r="BE21" s="33">
        <v>1908</v>
      </c>
      <c r="BF21" s="33">
        <v>309</v>
      </c>
      <c r="BG21" s="36">
        <v>2221</v>
      </c>
      <c r="BH21" s="78">
        <f t="shared" si="4"/>
      </c>
      <c r="BI21" s="79">
        <f t="shared" si="4"/>
      </c>
    </row>
    <row r="22">
      <c r="A22" s="34">
        <v>15</v>
      </c>
      <c r="B22" s="35" t="s">
        <v>53</v>
      </c>
      <c r="C22" s="37">
        <v>73560</v>
      </c>
      <c r="D22" s="33">
        <v>100030.69</v>
      </c>
      <c r="E22" s="33">
        <v>28498</v>
      </c>
      <c r="F22" s="33">
        <v>71221.26</v>
      </c>
      <c r="G22" s="33">
        <v>0</v>
      </c>
      <c r="H22" s="33">
        <v>0</v>
      </c>
      <c r="I22" s="33">
        <v>0</v>
      </c>
      <c r="J22" s="33">
        <v>0</v>
      </c>
      <c r="K22" s="65">
        <f t="shared" si="0"/>
      </c>
      <c r="L22" s="66">
        <f t="shared" si="0"/>
      </c>
      <c r="M22" s="37">
        <v>2103</v>
      </c>
      <c r="N22" s="33">
        <v>13667.88</v>
      </c>
      <c r="O22" s="33">
        <v>1029</v>
      </c>
      <c r="P22" s="33">
        <v>5860.57</v>
      </c>
      <c r="Q22" s="33">
        <v>171</v>
      </c>
      <c r="R22" s="33">
        <v>3680.44</v>
      </c>
      <c r="S22" s="33">
        <v>0</v>
      </c>
      <c r="T22" s="33">
        <v>0</v>
      </c>
      <c r="U22" s="33">
        <v>70</v>
      </c>
      <c r="V22" s="33">
        <v>875</v>
      </c>
      <c r="W22" s="59">
        <f t="shared" si="1"/>
      </c>
      <c r="X22" s="60">
        <f t="shared" si="1"/>
      </c>
      <c r="Y22" s="37">
        <v>0</v>
      </c>
      <c r="Z22" s="33">
        <v>0</v>
      </c>
      <c r="AA22" s="33">
        <v>903</v>
      </c>
      <c r="AB22" s="33">
        <v>3913.9</v>
      </c>
      <c r="AC22" s="33">
        <v>1231</v>
      </c>
      <c r="AD22" s="33">
        <v>11647.05</v>
      </c>
      <c r="AE22" s="33">
        <v>0</v>
      </c>
      <c r="AF22" s="33">
        <v>0</v>
      </c>
      <c r="AG22" s="33">
        <v>0</v>
      </c>
      <c r="AH22" s="33">
        <v>0</v>
      </c>
      <c r="AI22" s="33">
        <v>11980</v>
      </c>
      <c r="AJ22" s="36">
        <v>32227.91</v>
      </c>
      <c r="AK22" s="53">
        <f t="shared" si="2"/>
      </c>
      <c r="AL22" s="54">
        <f t="shared" si="2"/>
      </c>
      <c r="AM22" s="37">
        <v>78037.2</v>
      </c>
      <c r="AN22" s="36">
        <v>0</v>
      </c>
      <c r="AO22" s="29"/>
      <c r="AP22" s="37">
        <v>0</v>
      </c>
      <c r="AQ22" s="36">
        <v>0</v>
      </c>
      <c r="AR22" s="37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72">
        <f t="shared" si="3"/>
      </c>
      <c r="AY22" s="73">
        <f t="shared" si="3"/>
      </c>
      <c r="AZ22" s="37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6">
        <v>0</v>
      </c>
      <c r="BH22" s="78">
        <f t="shared" si="4"/>
      </c>
      <c r="BI22" s="79">
        <f t="shared" si="4"/>
      </c>
    </row>
    <row r="23">
      <c r="A23" s="34">
        <v>16</v>
      </c>
      <c r="B23" s="35" t="s">
        <v>54</v>
      </c>
      <c r="C23" s="37">
        <v>132222</v>
      </c>
      <c r="D23" s="33">
        <v>131483.6</v>
      </c>
      <c r="E23" s="33">
        <v>5182</v>
      </c>
      <c r="F23" s="33">
        <v>49438.59</v>
      </c>
      <c r="G23" s="33">
        <v>2646</v>
      </c>
      <c r="H23" s="33">
        <v>10347.34</v>
      </c>
      <c r="I23" s="33">
        <v>1278</v>
      </c>
      <c r="J23" s="33">
        <v>3028.81</v>
      </c>
      <c r="K23" s="65">
        <f t="shared" si="0"/>
      </c>
      <c r="L23" s="66">
        <f t="shared" si="0"/>
      </c>
      <c r="M23" s="37">
        <v>155</v>
      </c>
      <c r="N23" s="33">
        <v>320.4</v>
      </c>
      <c r="O23" s="33">
        <v>16</v>
      </c>
      <c r="P23" s="33">
        <v>104.33</v>
      </c>
      <c r="Q23" s="33">
        <v>0</v>
      </c>
      <c r="R23" s="33">
        <v>0</v>
      </c>
      <c r="S23" s="33">
        <v>117</v>
      </c>
      <c r="T23" s="33">
        <v>353.57</v>
      </c>
      <c r="U23" s="33">
        <v>5707</v>
      </c>
      <c r="V23" s="33">
        <v>45575.82</v>
      </c>
      <c r="W23" s="59">
        <f t="shared" si="1"/>
      </c>
      <c r="X23" s="60">
        <f t="shared" si="1"/>
      </c>
      <c r="Y23" s="37">
        <v>0</v>
      </c>
      <c r="Z23" s="33">
        <v>0</v>
      </c>
      <c r="AA23" s="33">
        <v>458</v>
      </c>
      <c r="AB23" s="33">
        <v>1752.2</v>
      </c>
      <c r="AC23" s="33">
        <v>2155</v>
      </c>
      <c r="AD23" s="33">
        <v>18654.2</v>
      </c>
      <c r="AE23" s="33">
        <v>0</v>
      </c>
      <c r="AF23" s="33">
        <v>0</v>
      </c>
      <c r="AG23" s="33">
        <v>0</v>
      </c>
      <c r="AH23" s="33">
        <v>0</v>
      </c>
      <c r="AI23" s="33">
        <v>1481</v>
      </c>
      <c r="AJ23" s="36">
        <v>6630.43</v>
      </c>
      <c r="AK23" s="53">
        <f t="shared" si="2"/>
      </c>
      <c r="AL23" s="54">
        <f t="shared" si="2"/>
      </c>
      <c r="AM23" s="37">
        <v>41413.9</v>
      </c>
      <c r="AN23" s="36">
        <v>1938.9</v>
      </c>
      <c r="AO23" s="29"/>
      <c r="AP23" s="37">
        <v>0</v>
      </c>
      <c r="AQ23" s="36">
        <v>0</v>
      </c>
      <c r="AR23" s="37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72">
        <f t="shared" si="3"/>
      </c>
      <c r="AY23" s="73">
        <f t="shared" si="3"/>
      </c>
      <c r="AZ23" s="37">
        <v>0</v>
      </c>
      <c r="BA23" s="33">
        <v>0</v>
      </c>
      <c r="BB23" s="33">
        <v>151</v>
      </c>
      <c r="BC23" s="33">
        <v>3496.9</v>
      </c>
      <c r="BD23" s="33">
        <v>459</v>
      </c>
      <c r="BE23" s="33">
        <v>1485</v>
      </c>
      <c r="BF23" s="33">
        <v>1790</v>
      </c>
      <c r="BG23" s="36">
        <v>8964.63</v>
      </c>
      <c r="BH23" s="78">
        <f t="shared" si="4"/>
      </c>
      <c r="BI23" s="79">
        <f t="shared" si="4"/>
      </c>
    </row>
    <row r="24">
      <c r="A24" s="34">
        <v>17</v>
      </c>
      <c r="B24" s="35" t="s">
        <v>55</v>
      </c>
      <c r="C24" s="37">
        <v>272405</v>
      </c>
      <c r="D24" s="33">
        <v>225418.66</v>
      </c>
      <c r="E24" s="33">
        <v>8855</v>
      </c>
      <c r="F24" s="33">
        <v>108786.67</v>
      </c>
      <c r="G24" s="33">
        <v>4236</v>
      </c>
      <c r="H24" s="33">
        <v>2629.27</v>
      </c>
      <c r="I24" s="33">
        <v>1166</v>
      </c>
      <c r="J24" s="33">
        <v>6088.41</v>
      </c>
      <c r="K24" s="65">
        <f t="shared" si="0"/>
      </c>
      <c r="L24" s="66">
        <f t="shared" si="0"/>
      </c>
      <c r="M24" s="37">
        <v>1078</v>
      </c>
      <c r="N24" s="33">
        <v>5827.02</v>
      </c>
      <c r="O24" s="33">
        <v>2212</v>
      </c>
      <c r="P24" s="33">
        <v>14327.97</v>
      </c>
      <c r="Q24" s="33">
        <v>1310</v>
      </c>
      <c r="R24" s="33">
        <v>8106.71</v>
      </c>
      <c r="S24" s="33">
        <v>190</v>
      </c>
      <c r="T24" s="33">
        <v>837.56</v>
      </c>
      <c r="U24" s="33">
        <v>284</v>
      </c>
      <c r="V24" s="33">
        <v>1052.56</v>
      </c>
      <c r="W24" s="59">
        <f t="shared" si="1"/>
      </c>
      <c r="X24" s="60">
        <f t="shared" si="1"/>
      </c>
      <c r="Y24" s="37">
        <v>0</v>
      </c>
      <c r="Z24" s="33">
        <v>0</v>
      </c>
      <c r="AA24" s="33">
        <v>1454</v>
      </c>
      <c r="AB24" s="33">
        <v>7817.33</v>
      </c>
      <c r="AC24" s="33">
        <v>4566</v>
      </c>
      <c r="AD24" s="33">
        <v>67830.07</v>
      </c>
      <c r="AE24" s="33">
        <v>20</v>
      </c>
      <c r="AF24" s="33">
        <v>1000</v>
      </c>
      <c r="AG24" s="33">
        <v>10</v>
      </c>
      <c r="AH24" s="33">
        <v>1000</v>
      </c>
      <c r="AI24" s="33">
        <v>13380</v>
      </c>
      <c r="AJ24" s="36">
        <v>52677.5</v>
      </c>
      <c r="AK24" s="53">
        <f t="shared" si="2"/>
      </c>
      <c r="AL24" s="54">
        <f t="shared" si="2"/>
      </c>
      <c r="AM24" s="37">
        <v>260083</v>
      </c>
      <c r="AN24" s="36">
        <v>175637.41</v>
      </c>
      <c r="AO24" s="29"/>
      <c r="AP24" s="37">
        <v>0</v>
      </c>
      <c r="AQ24" s="36">
        <v>0</v>
      </c>
      <c r="AR24" s="37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72">
        <f t="shared" si="3"/>
      </c>
      <c r="AY24" s="73">
        <f t="shared" si="3"/>
      </c>
      <c r="AZ24" s="37">
        <v>19</v>
      </c>
      <c r="BA24" s="33">
        <v>20000</v>
      </c>
      <c r="BB24" s="33">
        <v>89</v>
      </c>
      <c r="BC24" s="33">
        <v>89000</v>
      </c>
      <c r="BD24" s="33">
        <v>300</v>
      </c>
      <c r="BE24" s="33">
        <v>36000</v>
      </c>
      <c r="BF24" s="33">
        <v>0</v>
      </c>
      <c r="BG24" s="36">
        <v>0</v>
      </c>
      <c r="BH24" s="78">
        <f t="shared" si="4"/>
      </c>
      <c r="BI24" s="79">
        <f t="shared" si="4"/>
      </c>
    </row>
    <row r="25">
      <c r="A25" s="34">
        <v>18</v>
      </c>
      <c r="B25" s="35" t="s">
        <v>56</v>
      </c>
      <c r="C25" s="37">
        <v>62913</v>
      </c>
      <c r="D25" s="33">
        <v>109006</v>
      </c>
      <c r="E25" s="33">
        <v>27224</v>
      </c>
      <c r="F25" s="33">
        <v>53336</v>
      </c>
      <c r="G25" s="33">
        <v>0</v>
      </c>
      <c r="H25" s="33">
        <v>0</v>
      </c>
      <c r="I25" s="33">
        <v>0</v>
      </c>
      <c r="J25" s="33">
        <v>0</v>
      </c>
      <c r="K25" s="65">
        <f t="shared" si="0"/>
      </c>
      <c r="L25" s="66">
        <f t="shared" si="0"/>
      </c>
      <c r="M25" s="37">
        <v>4245</v>
      </c>
      <c r="N25" s="33">
        <v>21992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59">
        <f t="shared" si="1"/>
      </c>
      <c r="X25" s="60">
        <f t="shared" si="1"/>
      </c>
      <c r="Y25" s="37">
        <v>13</v>
      </c>
      <c r="Z25" s="33">
        <v>24</v>
      </c>
      <c r="AA25" s="33">
        <v>1173</v>
      </c>
      <c r="AB25" s="33">
        <v>5023</v>
      </c>
      <c r="AC25" s="33">
        <v>2788</v>
      </c>
      <c r="AD25" s="33">
        <v>22065</v>
      </c>
      <c r="AE25" s="33">
        <v>0</v>
      </c>
      <c r="AF25" s="33">
        <v>0</v>
      </c>
      <c r="AG25" s="33">
        <v>10</v>
      </c>
      <c r="AH25" s="33">
        <v>83</v>
      </c>
      <c r="AI25" s="33">
        <v>11366</v>
      </c>
      <c r="AJ25" s="36">
        <v>29276</v>
      </c>
      <c r="AK25" s="53">
        <f t="shared" si="2"/>
      </c>
      <c r="AL25" s="54">
        <f t="shared" si="2"/>
      </c>
      <c r="AM25" s="37">
        <v>44669</v>
      </c>
      <c r="AN25" s="36">
        <v>22358</v>
      </c>
      <c r="AO25" s="29"/>
      <c r="AP25" s="37">
        <v>0</v>
      </c>
      <c r="AQ25" s="36">
        <v>0</v>
      </c>
      <c r="AR25" s="37">
        <v>0</v>
      </c>
      <c r="AS25" s="33">
        <v>0</v>
      </c>
      <c r="AT25" s="33">
        <v>0</v>
      </c>
      <c r="AU25" s="33">
        <v>0</v>
      </c>
      <c r="AV25" s="33">
        <v>2</v>
      </c>
      <c r="AW25" s="33">
        <v>20</v>
      </c>
      <c r="AX25" s="72">
        <f t="shared" si="3"/>
      </c>
      <c r="AY25" s="73">
        <f t="shared" si="3"/>
      </c>
      <c r="AZ25" s="37">
        <v>154</v>
      </c>
      <c r="BA25" s="33">
        <v>523</v>
      </c>
      <c r="BB25" s="33">
        <v>213</v>
      </c>
      <c r="BC25" s="33">
        <v>2425</v>
      </c>
      <c r="BD25" s="33">
        <v>0</v>
      </c>
      <c r="BE25" s="33">
        <v>0</v>
      </c>
      <c r="BF25" s="33">
        <v>4710</v>
      </c>
      <c r="BG25" s="36">
        <v>9105</v>
      </c>
      <c r="BH25" s="78">
        <f t="shared" si="4"/>
      </c>
      <c r="BI25" s="79">
        <f t="shared" si="4"/>
      </c>
    </row>
    <row r="26">
      <c r="A26" s="34">
        <v>19</v>
      </c>
      <c r="B26" s="35" t="s">
        <v>57</v>
      </c>
      <c r="C26" s="37">
        <v>70153</v>
      </c>
      <c r="D26" s="33">
        <v>91886</v>
      </c>
      <c r="E26" s="33">
        <v>13347</v>
      </c>
      <c r="F26" s="33">
        <v>52749</v>
      </c>
      <c r="G26" s="33">
        <v>5426</v>
      </c>
      <c r="H26" s="33">
        <v>5017</v>
      </c>
      <c r="I26" s="33">
        <v>0</v>
      </c>
      <c r="J26" s="33">
        <v>0</v>
      </c>
      <c r="K26" s="65">
        <f t="shared" si="0"/>
      </c>
      <c r="L26" s="66">
        <f t="shared" si="0"/>
      </c>
      <c r="M26" s="37">
        <v>20000</v>
      </c>
      <c r="N26" s="33">
        <v>20000</v>
      </c>
      <c r="O26" s="33">
        <v>144</v>
      </c>
      <c r="P26" s="33">
        <v>1500</v>
      </c>
      <c r="Q26" s="33">
        <v>100</v>
      </c>
      <c r="R26" s="33">
        <v>18000</v>
      </c>
      <c r="S26" s="33">
        <v>500</v>
      </c>
      <c r="T26" s="33">
        <v>1000</v>
      </c>
      <c r="U26" s="33">
        <v>400</v>
      </c>
      <c r="V26" s="33">
        <v>832</v>
      </c>
      <c r="W26" s="59">
        <f t="shared" si="1"/>
      </c>
      <c r="X26" s="60">
        <f t="shared" si="1"/>
      </c>
      <c r="Y26" s="37">
        <v>0</v>
      </c>
      <c r="Z26" s="33">
        <v>0</v>
      </c>
      <c r="AA26" s="33">
        <v>1599</v>
      </c>
      <c r="AB26" s="33">
        <v>4455</v>
      </c>
      <c r="AC26" s="33">
        <v>5890</v>
      </c>
      <c r="AD26" s="33">
        <v>36970</v>
      </c>
      <c r="AE26" s="33">
        <v>61</v>
      </c>
      <c r="AF26" s="33">
        <v>132</v>
      </c>
      <c r="AG26" s="33">
        <v>20</v>
      </c>
      <c r="AH26" s="33">
        <v>42</v>
      </c>
      <c r="AI26" s="33">
        <v>23465</v>
      </c>
      <c r="AJ26" s="36">
        <v>43245</v>
      </c>
      <c r="AK26" s="53">
        <f t="shared" si="2"/>
      </c>
      <c r="AL26" s="54">
        <f t="shared" si="2"/>
      </c>
      <c r="AM26" s="37">
        <v>41138</v>
      </c>
      <c r="AN26" s="36">
        <v>0</v>
      </c>
      <c r="AO26" s="29"/>
      <c r="AP26" s="37">
        <v>0</v>
      </c>
      <c r="AQ26" s="36">
        <v>0</v>
      </c>
      <c r="AR26" s="37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72">
        <f t="shared" si="3"/>
      </c>
      <c r="AY26" s="73">
        <f t="shared" si="3"/>
      </c>
      <c r="AZ26" s="37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8117</v>
      </c>
      <c r="BG26" s="36">
        <v>16112</v>
      </c>
      <c r="BH26" s="78">
        <f t="shared" si="4"/>
      </c>
      <c r="BI26" s="79">
        <f t="shared" si="4"/>
      </c>
    </row>
    <row r="27">
      <c r="A27" s="34">
        <v>20</v>
      </c>
      <c r="B27" s="35" t="s">
        <v>58</v>
      </c>
      <c r="C27" s="37">
        <v>51215</v>
      </c>
      <c r="D27" s="33">
        <v>41710</v>
      </c>
      <c r="E27" s="33">
        <v>1720</v>
      </c>
      <c r="F27" s="33">
        <v>16205</v>
      </c>
      <c r="G27" s="33">
        <v>435</v>
      </c>
      <c r="H27" s="33">
        <v>1330</v>
      </c>
      <c r="I27" s="33">
        <v>3465</v>
      </c>
      <c r="J27" s="33">
        <v>3515</v>
      </c>
      <c r="K27" s="65">
        <f t="shared" si="0"/>
      </c>
      <c r="L27" s="66">
        <f t="shared" si="0"/>
      </c>
      <c r="M27" s="37">
        <v>815</v>
      </c>
      <c r="N27" s="33">
        <v>1405</v>
      </c>
      <c r="O27" s="33">
        <v>175</v>
      </c>
      <c r="P27" s="33">
        <v>970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59">
        <f t="shared" si="1"/>
      </c>
      <c r="X27" s="60">
        <f t="shared" si="1"/>
      </c>
      <c r="Y27" s="37">
        <v>31</v>
      </c>
      <c r="Z27" s="33">
        <v>280</v>
      </c>
      <c r="AA27" s="33">
        <v>385</v>
      </c>
      <c r="AB27" s="33">
        <v>875</v>
      </c>
      <c r="AC27" s="33">
        <v>677</v>
      </c>
      <c r="AD27" s="33">
        <v>3295</v>
      </c>
      <c r="AE27" s="33">
        <v>56</v>
      </c>
      <c r="AF27" s="33">
        <v>300</v>
      </c>
      <c r="AG27" s="33">
        <v>0</v>
      </c>
      <c r="AH27" s="33">
        <v>0</v>
      </c>
      <c r="AI27" s="33">
        <v>2770</v>
      </c>
      <c r="AJ27" s="36">
        <v>3163</v>
      </c>
      <c r="AK27" s="53">
        <f t="shared" si="2"/>
      </c>
      <c r="AL27" s="54">
        <f t="shared" si="2"/>
      </c>
      <c r="AM27" s="37">
        <v>30550</v>
      </c>
      <c r="AN27" s="36">
        <v>22302</v>
      </c>
      <c r="AO27" s="29"/>
      <c r="AP27" s="37">
        <v>0</v>
      </c>
      <c r="AQ27" s="36">
        <v>0</v>
      </c>
      <c r="AR27" s="37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72">
        <f t="shared" si="3"/>
      </c>
      <c r="AY27" s="73">
        <f t="shared" si="3"/>
      </c>
      <c r="AZ27" s="37">
        <v>43</v>
      </c>
      <c r="BA27" s="33">
        <v>645</v>
      </c>
      <c r="BB27" s="33">
        <v>56</v>
      </c>
      <c r="BC27" s="33">
        <v>1440</v>
      </c>
      <c r="BD27" s="33">
        <v>120</v>
      </c>
      <c r="BE27" s="33">
        <v>805</v>
      </c>
      <c r="BF27" s="33">
        <v>375</v>
      </c>
      <c r="BG27" s="36">
        <v>1475</v>
      </c>
      <c r="BH27" s="78">
        <f t="shared" si="4"/>
      </c>
      <c r="BI27" s="79">
        <f t="shared" si="4"/>
      </c>
    </row>
    <row r="28">
      <c r="A28" s="34">
        <v>21</v>
      </c>
      <c r="B28" s="35" t="s">
        <v>59</v>
      </c>
      <c r="C28" s="37">
        <v>327370</v>
      </c>
      <c r="D28" s="33">
        <v>209354</v>
      </c>
      <c r="E28" s="33">
        <v>17950</v>
      </c>
      <c r="F28" s="33">
        <v>83375</v>
      </c>
      <c r="G28" s="33">
        <v>219</v>
      </c>
      <c r="H28" s="33">
        <v>3047</v>
      </c>
      <c r="I28" s="33">
        <v>18556</v>
      </c>
      <c r="J28" s="33">
        <v>11482</v>
      </c>
      <c r="K28" s="65">
        <f t="shared" si="0"/>
      </c>
      <c r="L28" s="66">
        <f t="shared" si="0"/>
      </c>
      <c r="M28" s="37">
        <v>6914</v>
      </c>
      <c r="N28" s="33">
        <v>464</v>
      </c>
      <c r="O28" s="33">
        <v>139</v>
      </c>
      <c r="P28" s="33">
        <v>104035</v>
      </c>
      <c r="Q28" s="33">
        <v>0</v>
      </c>
      <c r="R28" s="33">
        <v>0</v>
      </c>
      <c r="S28" s="33">
        <v>872</v>
      </c>
      <c r="T28" s="33">
        <v>918</v>
      </c>
      <c r="U28" s="33">
        <v>0</v>
      </c>
      <c r="V28" s="33">
        <v>0</v>
      </c>
      <c r="W28" s="59">
        <f t="shared" si="1"/>
      </c>
      <c r="X28" s="60">
        <f t="shared" si="1"/>
      </c>
      <c r="Y28" s="37">
        <v>0</v>
      </c>
      <c r="Z28" s="33">
        <v>0</v>
      </c>
      <c r="AA28" s="33">
        <v>2449</v>
      </c>
      <c r="AB28" s="33">
        <v>9273</v>
      </c>
      <c r="AC28" s="33">
        <v>6097</v>
      </c>
      <c r="AD28" s="33">
        <v>68521</v>
      </c>
      <c r="AE28" s="33">
        <v>0</v>
      </c>
      <c r="AF28" s="33">
        <v>0</v>
      </c>
      <c r="AG28" s="33">
        <v>0</v>
      </c>
      <c r="AH28" s="33">
        <v>0</v>
      </c>
      <c r="AI28" s="33">
        <v>27002</v>
      </c>
      <c r="AJ28" s="36">
        <v>59641</v>
      </c>
      <c r="AK28" s="53">
        <f t="shared" si="2"/>
      </c>
      <c r="AL28" s="54">
        <f t="shared" si="2"/>
      </c>
      <c r="AM28" s="37">
        <v>124835</v>
      </c>
      <c r="AN28" s="36">
        <v>45967</v>
      </c>
      <c r="AO28" s="29"/>
      <c r="AP28" s="37">
        <v>0</v>
      </c>
      <c r="AQ28" s="36">
        <v>0</v>
      </c>
      <c r="AR28" s="37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72">
        <f t="shared" si="3"/>
      </c>
      <c r="AY28" s="73">
        <f t="shared" si="3"/>
      </c>
      <c r="AZ28" s="37">
        <v>0</v>
      </c>
      <c r="BA28" s="33">
        <v>0</v>
      </c>
      <c r="BB28" s="33">
        <v>358</v>
      </c>
      <c r="BC28" s="33">
        <v>3318</v>
      </c>
      <c r="BD28" s="33">
        <v>0</v>
      </c>
      <c r="BE28" s="33">
        <v>0</v>
      </c>
      <c r="BF28" s="33">
        <v>12437</v>
      </c>
      <c r="BG28" s="36">
        <v>26558</v>
      </c>
      <c r="BH28" s="78">
        <f t="shared" si="4"/>
      </c>
      <c r="BI28" s="79">
        <f t="shared" si="4"/>
      </c>
    </row>
    <row r="29">
      <c r="A29" s="34">
        <v>22</v>
      </c>
      <c r="B29" s="35" t="s">
        <v>60</v>
      </c>
      <c r="C29" s="37">
        <v>217000</v>
      </c>
      <c r="D29" s="33">
        <v>135700</v>
      </c>
      <c r="E29" s="33">
        <v>17794</v>
      </c>
      <c r="F29" s="33">
        <v>37107</v>
      </c>
      <c r="G29" s="33">
        <v>864</v>
      </c>
      <c r="H29" s="33">
        <v>1032</v>
      </c>
      <c r="I29" s="33">
        <v>1550</v>
      </c>
      <c r="J29" s="33">
        <v>21701</v>
      </c>
      <c r="K29" s="65">
        <f t="shared" si="0"/>
      </c>
      <c r="L29" s="66">
        <f t="shared" si="0"/>
      </c>
      <c r="M29" s="37">
        <v>5930</v>
      </c>
      <c r="N29" s="33">
        <v>3193.63</v>
      </c>
      <c r="O29" s="33">
        <v>2122</v>
      </c>
      <c r="P29" s="33">
        <v>106050</v>
      </c>
      <c r="Q29" s="33">
        <v>280</v>
      </c>
      <c r="R29" s="33">
        <v>60900</v>
      </c>
      <c r="S29" s="33">
        <v>68</v>
      </c>
      <c r="T29" s="33">
        <v>36.37</v>
      </c>
      <c r="U29" s="33">
        <v>0</v>
      </c>
      <c r="V29" s="33">
        <v>0</v>
      </c>
      <c r="W29" s="59">
        <f t="shared" si="1"/>
      </c>
      <c r="X29" s="60">
        <f t="shared" si="1"/>
      </c>
      <c r="Y29" s="37">
        <v>16</v>
      </c>
      <c r="Z29" s="33">
        <v>9705</v>
      </c>
      <c r="AA29" s="33">
        <v>318</v>
      </c>
      <c r="AB29" s="33">
        <v>1578</v>
      </c>
      <c r="AC29" s="33">
        <v>407</v>
      </c>
      <c r="AD29" s="33">
        <v>8266</v>
      </c>
      <c r="AE29" s="33">
        <v>0</v>
      </c>
      <c r="AF29" s="33">
        <v>0</v>
      </c>
      <c r="AG29" s="33">
        <v>0</v>
      </c>
      <c r="AH29" s="33">
        <v>0</v>
      </c>
      <c r="AI29" s="33">
        <v>4196</v>
      </c>
      <c r="AJ29" s="36">
        <v>2332.25</v>
      </c>
      <c r="AK29" s="53">
        <f t="shared" si="2"/>
      </c>
      <c r="AL29" s="54">
        <f t="shared" si="2"/>
      </c>
      <c r="AM29" s="37">
        <v>116834.8</v>
      </c>
      <c r="AN29" s="36">
        <v>38050.17</v>
      </c>
      <c r="AO29" s="29"/>
      <c r="AP29" s="37">
        <v>0</v>
      </c>
      <c r="AQ29" s="36">
        <v>0</v>
      </c>
      <c r="AR29" s="37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72">
        <f t="shared" si="3"/>
      </c>
      <c r="AY29" s="73">
        <f t="shared" si="3"/>
      </c>
      <c r="AZ29" s="37">
        <v>0</v>
      </c>
      <c r="BA29" s="33">
        <v>0</v>
      </c>
      <c r="BB29" s="33">
        <v>843</v>
      </c>
      <c r="BC29" s="33">
        <v>3454100</v>
      </c>
      <c r="BD29" s="33">
        <v>557</v>
      </c>
      <c r="BE29" s="33">
        <v>2289400</v>
      </c>
      <c r="BF29" s="33">
        <v>122</v>
      </c>
      <c r="BG29" s="36">
        <v>14261000</v>
      </c>
      <c r="BH29" s="78">
        <f t="shared" si="4"/>
      </c>
      <c r="BI29" s="79">
        <f t="shared" si="4"/>
      </c>
    </row>
    <row r="30">
      <c r="A30" s="34">
        <v>23</v>
      </c>
      <c r="B30" s="35" t="s">
        <v>61</v>
      </c>
      <c r="C30" s="37">
        <v>23565</v>
      </c>
      <c r="D30" s="33">
        <v>33561</v>
      </c>
      <c r="E30" s="33">
        <v>9435</v>
      </c>
      <c r="F30" s="33">
        <v>18728</v>
      </c>
      <c r="G30" s="33">
        <v>0</v>
      </c>
      <c r="H30" s="33">
        <v>0</v>
      </c>
      <c r="I30" s="33">
        <v>1090</v>
      </c>
      <c r="J30" s="33">
        <v>1936</v>
      </c>
      <c r="K30" s="65">
        <f ref="K30:L40" t="shared" si="5">C30+E30+G30+I30</f>
      </c>
      <c r="L30" s="66">
        <f t="shared" si="5"/>
      </c>
      <c r="M30" s="37">
        <v>1800</v>
      </c>
      <c r="N30" s="33">
        <v>1500</v>
      </c>
      <c r="O30" s="33">
        <v>300</v>
      </c>
      <c r="P30" s="33">
        <v>2500</v>
      </c>
      <c r="Q30" s="33">
        <v>0</v>
      </c>
      <c r="R30" s="33">
        <v>0</v>
      </c>
      <c r="S30" s="33">
        <v>50</v>
      </c>
      <c r="T30" s="33">
        <v>500</v>
      </c>
      <c r="U30" s="33">
        <v>225</v>
      </c>
      <c r="V30" s="33">
        <v>188</v>
      </c>
      <c r="W30" s="59">
        <f ref="W30:X40" t="shared" si="6">M30+O30+Q30+S30+U30</f>
      </c>
      <c r="X30" s="60">
        <f t="shared" si="6"/>
      </c>
      <c r="Y30" s="37">
        <v>0</v>
      </c>
      <c r="Z30" s="33">
        <v>0</v>
      </c>
      <c r="AA30" s="33">
        <v>93</v>
      </c>
      <c r="AB30" s="33">
        <v>81</v>
      </c>
      <c r="AC30" s="33">
        <v>172</v>
      </c>
      <c r="AD30" s="33">
        <v>289</v>
      </c>
      <c r="AE30" s="33">
        <v>160</v>
      </c>
      <c r="AF30" s="33">
        <v>140</v>
      </c>
      <c r="AG30" s="33">
        <v>199</v>
      </c>
      <c r="AH30" s="33">
        <v>252</v>
      </c>
      <c r="AI30" s="33">
        <v>2185</v>
      </c>
      <c r="AJ30" s="36">
        <v>2269</v>
      </c>
      <c r="AK30" s="53">
        <f ref="AK30:AL40" t="shared" si="7">K30+W30+Y30+AA30+AC30+AE30+AG30+AI30</f>
      </c>
      <c r="AL30" s="54">
        <f t="shared" si="7"/>
      </c>
      <c r="AM30" s="37">
        <v>10573</v>
      </c>
      <c r="AN30" s="36">
        <v>0</v>
      </c>
      <c r="AO30" s="29"/>
      <c r="AP30" s="37">
        <v>0</v>
      </c>
      <c r="AQ30" s="36">
        <v>0</v>
      </c>
      <c r="AR30" s="37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72">
        <f t="shared" si="3"/>
      </c>
      <c r="AY30" s="73">
        <f t="shared" si="3"/>
      </c>
      <c r="AZ30" s="37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1055</v>
      </c>
      <c r="BG30" s="36">
        <v>8700</v>
      </c>
      <c r="BH30" s="78">
        <f t="shared" si="4"/>
      </c>
      <c r="BI30" s="79">
        <f t="shared" si="4"/>
      </c>
    </row>
    <row r="31">
      <c r="A31" s="34">
        <v>24</v>
      </c>
      <c r="B31" s="35" t="s">
        <v>62</v>
      </c>
      <c r="C31" s="37">
        <v>10921</v>
      </c>
      <c r="D31" s="33">
        <v>28728</v>
      </c>
      <c r="E31" s="33">
        <v>11555</v>
      </c>
      <c r="F31" s="33">
        <v>39994</v>
      </c>
      <c r="G31" s="33">
        <v>21</v>
      </c>
      <c r="H31" s="33">
        <v>233</v>
      </c>
      <c r="I31" s="33">
        <v>7</v>
      </c>
      <c r="J31" s="33">
        <v>19</v>
      </c>
      <c r="K31" s="65">
        <f t="shared" si="5"/>
      </c>
      <c r="L31" s="66">
        <f t="shared" si="5"/>
      </c>
      <c r="M31" s="37">
        <v>5558</v>
      </c>
      <c r="N31" s="33">
        <v>13134</v>
      </c>
      <c r="O31" s="33">
        <v>512</v>
      </c>
      <c r="P31" s="33">
        <v>8441</v>
      </c>
      <c r="Q31" s="33">
        <v>23</v>
      </c>
      <c r="R31" s="33">
        <v>337</v>
      </c>
      <c r="S31" s="33">
        <v>16</v>
      </c>
      <c r="T31" s="33">
        <v>127</v>
      </c>
      <c r="U31" s="33">
        <v>0</v>
      </c>
      <c r="V31" s="33">
        <v>0</v>
      </c>
      <c r="W31" s="59">
        <f t="shared" si="6"/>
      </c>
      <c r="X31" s="60">
        <f t="shared" si="6"/>
      </c>
      <c r="Y31" s="37">
        <v>0</v>
      </c>
      <c r="Z31" s="33">
        <v>0</v>
      </c>
      <c r="AA31" s="33">
        <v>564</v>
      </c>
      <c r="AB31" s="33">
        <v>3170</v>
      </c>
      <c r="AC31" s="33">
        <v>3097</v>
      </c>
      <c r="AD31" s="33">
        <v>28394</v>
      </c>
      <c r="AE31" s="33">
        <v>193</v>
      </c>
      <c r="AF31" s="33">
        <v>1317</v>
      </c>
      <c r="AG31" s="33">
        <v>49</v>
      </c>
      <c r="AH31" s="33">
        <v>326</v>
      </c>
      <c r="AI31" s="33">
        <v>4804</v>
      </c>
      <c r="AJ31" s="36">
        <v>17645</v>
      </c>
      <c r="AK31" s="53">
        <f t="shared" si="7"/>
      </c>
      <c r="AL31" s="54">
        <f t="shared" si="7"/>
      </c>
      <c r="AM31" s="37">
        <v>31122</v>
      </c>
      <c r="AN31" s="36">
        <v>10241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72">
        <f t="shared" si="3"/>
      </c>
      <c r="AY31" s="73">
        <f t="shared" si="3"/>
      </c>
      <c r="AZ31" s="37">
        <v>16</v>
      </c>
      <c r="BA31" s="33">
        <v>258</v>
      </c>
      <c r="BB31" s="33">
        <v>58</v>
      </c>
      <c r="BC31" s="33">
        <v>1301</v>
      </c>
      <c r="BD31" s="33">
        <v>0</v>
      </c>
      <c r="BE31" s="33">
        <v>0</v>
      </c>
      <c r="BF31" s="33">
        <v>6385</v>
      </c>
      <c r="BG31" s="36">
        <v>11429</v>
      </c>
      <c r="BH31" s="78">
        <f t="shared" si="4"/>
      </c>
      <c r="BI31" s="79">
        <f t="shared" si="4"/>
      </c>
    </row>
    <row r="32">
      <c r="A32" s="34">
        <v>25</v>
      </c>
      <c r="B32" s="35" t="s">
        <v>63</v>
      </c>
      <c r="C32" s="37">
        <v>34118</v>
      </c>
      <c r="D32" s="33">
        <v>35080</v>
      </c>
      <c r="E32" s="33">
        <v>14966</v>
      </c>
      <c r="F32" s="33">
        <v>21621</v>
      </c>
      <c r="G32" s="33">
        <v>0</v>
      </c>
      <c r="H32" s="33">
        <v>0</v>
      </c>
      <c r="I32" s="33">
        <v>0</v>
      </c>
      <c r="J32" s="33">
        <v>0</v>
      </c>
      <c r="K32" s="65">
        <f t="shared" si="5"/>
      </c>
      <c r="L32" s="66">
        <f t="shared" si="5"/>
      </c>
      <c r="M32" s="37">
        <v>2200</v>
      </c>
      <c r="N32" s="33">
        <v>9000</v>
      </c>
      <c r="O32" s="33">
        <v>100</v>
      </c>
      <c r="P32" s="33">
        <v>3000</v>
      </c>
      <c r="Q32" s="33">
        <v>0</v>
      </c>
      <c r="R32" s="33">
        <v>0</v>
      </c>
      <c r="S32" s="33">
        <v>50</v>
      </c>
      <c r="T32" s="33">
        <v>1000</v>
      </c>
      <c r="U32" s="33">
        <v>420</v>
      </c>
      <c r="V32" s="33">
        <v>4521</v>
      </c>
      <c r="W32" s="59">
        <f t="shared" si="6"/>
      </c>
      <c r="X32" s="60">
        <f t="shared" si="6"/>
      </c>
      <c r="Y32" s="37">
        <v>94</v>
      </c>
      <c r="Z32" s="33">
        <v>235</v>
      </c>
      <c r="AA32" s="33">
        <v>932</v>
      </c>
      <c r="AB32" s="33">
        <v>1382</v>
      </c>
      <c r="AC32" s="33">
        <v>1924</v>
      </c>
      <c r="AD32" s="33">
        <v>15407</v>
      </c>
      <c r="AE32" s="33">
        <v>936</v>
      </c>
      <c r="AF32" s="33">
        <v>468</v>
      </c>
      <c r="AG32" s="33">
        <v>1271</v>
      </c>
      <c r="AH32" s="33">
        <v>390</v>
      </c>
      <c r="AI32" s="33">
        <v>5705</v>
      </c>
      <c r="AJ32" s="36">
        <v>15670</v>
      </c>
      <c r="AK32" s="53">
        <f t="shared" si="7"/>
      </c>
      <c r="AL32" s="54">
        <f t="shared" si="7"/>
      </c>
      <c r="AM32" s="37">
        <v>17078</v>
      </c>
      <c r="AN32" s="36">
        <v>0</v>
      </c>
      <c r="AO32" s="29"/>
      <c r="AP32" s="37">
        <v>0</v>
      </c>
      <c r="AQ32" s="36">
        <v>0</v>
      </c>
      <c r="AR32" s="37">
        <v>295</v>
      </c>
      <c r="AS32" s="33">
        <v>798</v>
      </c>
      <c r="AT32" s="33">
        <v>0</v>
      </c>
      <c r="AU32" s="33">
        <v>0</v>
      </c>
      <c r="AV32" s="33">
        <v>0</v>
      </c>
      <c r="AW32" s="33">
        <v>0</v>
      </c>
      <c r="AX32" s="72">
        <f t="shared" si="3"/>
      </c>
      <c r="AY32" s="73">
        <f t="shared" si="3"/>
      </c>
      <c r="AZ32" s="37">
        <v>68</v>
      </c>
      <c r="BA32" s="33">
        <v>646</v>
      </c>
      <c r="BB32" s="33">
        <v>326</v>
      </c>
      <c r="BC32" s="33">
        <v>1196</v>
      </c>
      <c r="BD32" s="33">
        <v>0</v>
      </c>
      <c r="BE32" s="33">
        <v>0</v>
      </c>
      <c r="BF32" s="33">
        <v>5924</v>
      </c>
      <c r="BG32" s="36">
        <v>11920</v>
      </c>
      <c r="BH32" s="78">
        <f t="shared" si="4"/>
      </c>
      <c r="BI32" s="79">
        <f t="shared" si="4"/>
      </c>
    </row>
    <row r="33">
      <c r="A33" s="34">
        <v>26</v>
      </c>
      <c r="B33" s="35" t="s">
        <v>64</v>
      </c>
      <c r="C33" s="37">
        <v>288014</v>
      </c>
      <c r="D33" s="33">
        <v>177206</v>
      </c>
      <c r="E33" s="33">
        <v>12772</v>
      </c>
      <c r="F33" s="33">
        <v>34642</v>
      </c>
      <c r="G33" s="33">
        <v>1581</v>
      </c>
      <c r="H33" s="33">
        <v>10193</v>
      </c>
      <c r="I33" s="33">
        <v>12383</v>
      </c>
      <c r="J33" s="33">
        <v>20609</v>
      </c>
      <c r="K33" s="65">
        <f t="shared" si="5"/>
      </c>
      <c r="L33" s="66">
        <f t="shared" si="5"/>
      </c>
      <c r="M33" s="37">
        <v>9777</v>
      </c>
      <c r="N33" s="33">
        <v>38916</v>
      </c>
      <c r="O33" s="33">
        <v>0</v>
      </c>
      <c r="P33" s="33">
        <v>0</v>
      </c>
      <c r="Q33" s="33">
        <v>0</v>
      </c>
      <c r="R33" s="33">
        <v>0</v>
      </c>
      <c r="S33" s="33">
        <v>61</v>
      </c>
      <c r="T33" s="33">
        <v>276</v>
      </c>
      <c r="U33" s="33">
        <v>0</v>
      </c>
      <c r="V33" s="33">
        <v>0</v>
      </c>
      <c r="W33" s="59">
        <f t="shared" si="6"/>
      </c>
      <c r="X33" s="60">
        <f t="shared" si="6"/>
      </c>
      <c r="Y33" s="37">
        <v>1359</v>
      </c>
      <c r="Z33" s="33">
        <v>8434</v>
      </c>
      <c r="AA33" s="33">
        <v>1277</v>
      </c>
      <c r="AB33" s="33">
        <v>5395</v>
      </c>
      <c r="AC33" s="33">
        <v>2711</v>
      </c>
      <c r="AD33" s="33">
        <v>19371</v>
      </c>
      <c r="AE33" s="33">
        <v>246</v>
      </c>
      <c r="AF33" s="33">
        <v>639</v>
      </c>
      <c r="AG33" s="33">
        <v>707</v>
      </c>
      <c r="AH33" s="33">
        <v>579</v>
      </c>
      <c r="AI33" s="33">
        <v>7279</v>
      </c>
      <c r="AJ33" s="36">
        <v>15797</v>
      </c>
      <c r="AK33" s="53">
        <f t="shared" si="7"/>
      </c>
      <c r="AL33" s="54">
        <f t="shared" si="7"/>
      </c>
      <c r="AM33" s="37">
        <v>300017</v>
      </c>
      <c r="AN33" s="36">
        <v>244700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72">
        <f t="shared" si="3"/>
      </c>
      <c r="AY33" s="73">
        <f t="shared" si="3"/>
      </c>
      <c r="AZ33" s="37">
        <v>0</v>
      </c>
      <c r="BA33" s="33">
        <v>0</v>
      </c>
      <c r="BB33" s="33">
        <v>2538</v>
      </c>
      <c r="BC33" s="33">
        <v>1991</v>
      </c>
      <c r="BD33" s="33">
        <v>0</v>
      </c>
      <c r="BE33" s="33">
        <v>0</v>
      </c>
      <c r="BF33" s="33">
        <v>2078</v>
      </c>
      <c r="BG33" s="36">
        <v>4483</v>
      </c>
      <c r="BH33" s="78">
        <f t="shared" si="4"/>
      </c>
      <c r="BI33" s="79">
        <f t="shared" si="4"/>
      </c>
    </row>
    <row r="34">
      <c r="A34" s="34">
        <v>27</v>
      </c>
      <c r="B34" s="35" t="s">
        <v>65</v>
      </c>
      <c r="C34" s="37">
        <v>51423</v>
      </c>
      <c r="D34" s="33">
        <v>49265</v>
      </c>
      <c r="E34" s="33">
        <v>8258</v>
      </c>
      <c r="F34" s="33">
        <v>29460</v>
      </c>
      <c r="G34" s="33">
        <v>1255</v>
      </c>
      <c r="H34" s="33">
        <v>2272</v>
      </c>
      <c r="I34" s="33">
        <v>839</v>
      </c>
      <c r="J34" s="33">
        <v>668</v>
      </c>
      <c r="K34" s="65">
        <f t="shared" si="5"/>
      </c>
      <c r="L34" s="66">
        <f t="shared" si="5"/>
      </c>
      <c r="M34" s="37">
        <v>878</v>
      </c>
      <c r="N34" s="33">
        <v>997</v>
      </c>
      <c r="O34" s="33">
        <v>813</v>
      </c>
      <c r="P34" s="33">
        <v>1892</v>
      </c>
      <c r="Q34" s="33">
        <v>1006</v>
      </c>
      <c r="R34" s="33">
        <v>9777</v>
      </c>
      <c r="S34" s="33">
        <v>0</v>
      </c>
      <c r="T34" s="33">
        <v>0</v>
      </c>
      <c r="U34" s="33">
        <v>1440</v>
      </c>
      <c r="V34" s="33">
        <v>2733</v>
      </c>
      <c r="W34" s="59">
        <f t="shared" si="6"/>
      </c>
      <c r="X34" s="60">
        <f t="shared" si="6"/>
      </c>
      <c r="Y34" s="37">
        <v>14</v>
      </c>
      <c r="Z34" s="33">
        <v>2000</v>
      </c>
      <c r="AA34" s="33">
        <v>84</v>
      </c>
      <c r="AB34" s="33">
        <v>450</v>
      </c>
      <c r="AC34" s="33">
        <v>2060</v>
      </c>
      <c r="AD34" s="33">
        <v>12688</v>
      </c>
      <c r="AE34" s="33">
        <v>100</v>
      </c>
      <c r="AF34" s="33">
        <v>200</v>
      </c>
      <c r="AG34" s="33">
        <v>0</v>
      </c>
      <c r="AH34" s="33">
        <v>0</v>
      </c>
      <c r="AI34" s="33">
        <v>926</v>
      </c>
      <c r="AJ34" s="36">
        <v>1605</v>
      </c>
      <c r="AK34" s="53">
        <f t="shared" si="7"/>
      </c>
      <c r="AL34" s="54">
        <f t="shared" si="7"/>
      </c>
      <c r="AM34" s="37">
        <v>19896</v>
      </c>
      <c r="AN34" s="36">
        <v>27878</v>
      </c>
      <c r="AO34" s="29"/>
      <c r="AP34" s="37">
        <v>0</v>
      </c>
      <c r="AQ34" s="36">
        <v>0</v>
      </c>
      <c r="AR34" s="37">
        <v>2</v>
      </c>
      <c r="AS34" s="33">
        <v>150</v>
      </c>
      <c r="AT34" s="33">
        <v>6</v>
      </c>
      <c r="AU34" s="33">
        <v>430</v>
      </c>
      <c r="AV34" s="33">
        <v>8</v>
      </c>
      <c r="AW34" s="33">
        <v>400</v>
      </c>
      <c r="AX34" s="72">
        <f t="shared" si="3"/>
      </c>
      <c r="AY34" s="73">
        <f t="shared" si="3"/>
      </c>
      <c r="AZ34" s="37">
        <v>9</v>
      </c>
      <c r="BA34" s="33">
        <v>257</v>
      </c>
      <c r="BB34" s="33">
        <v>92</v>
      </c>
      <c r="BC34" s="33">
        <v>2340</v>
      </c>
      <c r="BD34" s="33">
        <v>0</v>
      </c>
      <c r="BE34" s="33">
        <v>0</v>
      </c>
      <c r="BF34" s="33">
        <v>4634</v>
      </c>
      <c r="BG34" s="36">
        <v>6065</v>
      </c>
      <c r="BH34" s="78">
        <f t="shared" si="4"/>
      </c>
      <c r="BI34" s="79">
        <f t="shared" si="4"/>
      </c>
    </row>
    <row r="35">
      <c r="A35" s="34">
        <v>28</v>
      </c>
      <c r="B35" s="44" t="s">
        <v>66</v>
      </c>
      <c r="C35" s="37">
        <v>111198</v>
      </c>
      <c r="D35" s="33">
        <v>298260</v>
      </c>
      <c r="E35" s="33">
        <v>62314</v>
      </c>
      <c r="F35" s="33">
        <v>79941</v>
      </c>
      <c r="G35" s="33">
        <v>6277</v>
      </c>
      <c r="H35" s="33">
        <v>8009</v>
      </c>
      <c r="I35" s="33">
        <v>0</v>
      </c>
      <c r="J35" s="33">
        <v>0</v>
      </c>
      <c r="K35" s="65">
        <f t="shared" si="5"/>
      </c>
      <c r="L35" s="66">
        <f t="shared" si="5"/>
      </c>
      <c r="M35" s="37">
        <v>135484</v>
      </c>
      <c r="N35" s="33">
        <v>173501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59">
        <f t="shared" si="6"/>
      </c>
      <c r="X35" s="60">
        <f t="shared" si="6"/>
      </c>
      <c r="Y35" s="37">
        <v>0</v>
      </c>
      <c r="Z35" s="33">
        <v>0</v>
      </c>
      <c r="AA35" s="33">
        <v>3778</v>
      </c>
      <c r="AB35" s="33">
        <v>4946</v>
      </c>
      <c r="AC35" s="33">
        <v>7149</v>
      </c>
      <c r="AD35" s="33">
        <v>51262</v>
      </c>
      <c r="AE35" s="33">
        <v>0</v>
      </c>
      <c r="AF35" s="33">
        <v>0</v>
      </c>
      <c r="AG35" s="33">
        <v>0</v>
      </c>
      <c r="AH35" s="33">
        <v>0</v>
      </c>
      <c r="AI35" s="33">
        <v>12154</v>
      </c>
      <c r="AJ35" s="36">
        <v>17340</v>
      </c>
      <c r="AK35" s="53">
        <f t="shared" si="7"/>
      </c>
      <c r="AL35" s="54">
        <f t="shared" si="7"/>
      </c>
      <c r="AM35" s="37">
        <v>99217</v>
      </c>
      <c r="AN35" s="36">
        <v>0</v>
      </c>
      <c r="AO35" s="29"/>
      <c r="AP35" s="37">
        <v>5</v>
      </c>
      <c r="AQ35" s="36">
        <v>2000</v>
      </c>
      <c r="AR35" s="37">
        <v>50</v>
      </c>
      <c r="AS35" s="33">
        <v>2756</v>
      </c>
      <c r="AT35" s="33">
        <v>12</v>
      </c>
      <c r="AU35" s="33">
        <v>2100</v>
      </c>
      <c r="AV35" s="33">
        <v>74</v>
      </c>
      <c r="AW35" s="33">
        <v>10840</v>
      </c>
      <c r="AX35" s="72">
        <f t="shared" si="3"/>
      </c>
      <c r="AY35" s="73">
        <f t="shared" si="3"/>
      </c>
      <c r="AZ35" s="37">
        <v>51</v>
      </c>
      <c r="BA35" s="33">
        <v>321</v>
      </c>
      <c r="BB35" s="33">
        <v>439</v>
      </c>
      <c r="BC35" s="33">
        <v>7823</v>
      </c>
      <c r="BD35" s="33">
        <v>389</v>
      </c>
      <c r="BE35" s="33">
        <v>2625</v>
      </c>
      <c r="BF35" s="33">
        <v>0</v>
      </c>
      <c r="BG35" s="36">
        <v>0</v>
      </c>
      <c r="BH35" s="78">
        <f t="shared" si="4"/>
      </c>
      <c r="BI35" s="79">
        <f t="shared" si="4"/>
      </c>
    </row>
    <row r="36">
      <c r="A36" s="34">
        <v>29</v>
      </c>
      <c r="B36" s="44" t="s">
        <v>67</v>
      </c>
      <c r="C36" s="37">
        <v>233910</v>
      </c>
      <c r="D36" s="33">
        <v>193905</v>
      </c>
      <c r="E36" s="33">
        <v>9330</v>
      </c>
      <c r="F36" s="33">
        <v>70925</v>
      </c>
      <c r="G36" s="33">
        <v>0</v>
      </c>
      <c r="H36" s="33">
        <v>0</v>
      </c>
      <c r="I36" s="33">
        <v>12182</v>
      </c>
      <c r="J36" s="33">
        <v>15855</v>
      </c>
      <c r="K36" s="65">
        <f t="shared" si="5"/>
      </c>
      <c r="L36" s="66">
        <f t="shared" si="5"/>
      </c>
      <c r="M36" s="37">
        <v>4000</v>
      </c>
      <c r="N36" s="33">
        <v>10000</v>
      </c>
      <c r="O36" s="33">
        <v>500</v>
      </c>
      <c r="P36" s="33">
        <v>10000</v>
      </c>
      <c r="Q36" s="33">
        <v>37</v>
      </c>
      <c r="R36" s="33">
        <v>10000</v>
      </c>
      <c r="S36" s="33">
        <v>200</v>
      </c>
      <c r="T36" s="33">
        <v>4000</v>
      </c>
      <c r="U36" s="33">
        <v>700</v>
      </c>
      <c r="V36" s="33">
        <v>1282</v>
      </c>
      <c r="W36" s="59">
        <f t="shared" si="6"/>
      </c>
      <c r="X36" s="60">
        <f t="shared" si="6"/>
      </c>
      <c r="Y36" s="37">
        <v>0</v>
      </c>
      <c r="Z36" s="33">
        <v>0</v>
      </c>
      <c r="AA36" s="33">
        <v>1511</v>
      </c>
      <c r="AB36" s="33">
        <v>4217</v>
      </c>
      <c r="AC36" s="33">
        <v>2993</v>
      </c>
      <c r="AD36" s="33">
        <v>24417</v>
      </c>
      <c r="AE36" s="33">
        <v>0</v>
      </c>
      <c r="AF36" s="33">
        <v>0</v>
      </c>
      <c r="AG36" s="33">
        <v>0</v>
      </c>
      <c r="AH36" s="33">
        <v>0</v>
      </c>
      <c r="AI36" s="33">
        <v>10958</v>
      </c>
      <c r="AJ36" s="36">
        <v>26856</v>
      </c>
      <c r="AK36" s="53">
        <f t="shared" si="7"/>
      </c>
      <c r="AL36" s="54">
        <f t="shared" si="7"/>
      </c>
      <c r="AM36" s="37">
        <v>35769</v>
      </c>
      <c r="AN36" s="36">
        <v>3778</v>
      </c>
      <c r="AO36" s="29"/>
      <c r="AP36" s="37">
        <v>0</v>
      </c>
      <c r="AQ36" s="36">
        <v>0</v>
      </c>
      <c r="AR36" s="37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72">
        <f t="shared" si="3"/>
      </c>
      <c r="AY36" s="73">
        <f t="shared" si="3"/>
      </c>
      <c r="AZ36" s="37">
        <v>0</v>
      </c>
      <c r="BA36" s="33">
        <v>0</v>
      </c>
      <c r="BB36" s="33">
        <v>240</v>
      </c>
      <c r="BC36" s="33">
        <v>2065</v>
      </c>
      <c r="BD36" s="33">
        <v>0</v>
      </c>
      <c r="BE36" s="33">
        <v>0</v>
      </c>
      <c r="BF36" s="33">
        <v>1977</v>
      </c>
      <c r="BG36" s="36">
        <v>11617</v>
      </c>
      <c r="BH36" s="78">
        <f t="shared" si="4"/>
      </c>
      <c r="BI36" s="79">
        <f t="shared" si="4"/>
      </c>
    </row>
    <row r="37">
      <c r="A37" s="34">
        <v>30</v>
      </c>
      <c r="B37" s="44" t="s">
        <v>68</v>
      </c>
      <c r="C37" s="37">
        <v>69338</v>
      </c>
      <c r="D37" s="33">
        <v>242313</v>
      </c>
      <c r="E37" s="33">
        <v>93207</v>
      </c>
      <c r="F37" s="33">
        <v>88291</v>
      </c>
      <c r="G37" s="33">
        <v>0</v>
      </c>
      <c r="H37" s="33">
        <v>0</v>
      </c>
      <c r="I37" s="33">
        <v>4486</v>
      </c>
      <c r="J37" s="33">
        <v>12493</v>
      </c>
      <c r="K37" s="65">
        <f t="shared" si="5"/>
      </c>
      <c r="L37" s="66">
        <f t="shared" si="5"/>
      </c>
      <c r="M37" s="37">
        <v>8046</v>
      </c>
      <c r="N37" s="33">
        <v>74772</v>
      </c>
      <c r="O37" s="33">
        <v>15749</v>
      </c>
      <c r="P37" s="33">
        <v>151456</v>
      </c>
      <c r="Q37" s="33">
        <v>14295</v>
      </c>
      <c r="R37" s="33">
        <v>148831</v>
      </c>
      <c r="S37" s="33">
        <v>0</v>
      </c>
      <c r="T37" s="33">
        <v>0</v>
      </c>
      <c r="U37" s="33">
        <v>0</v>
      </c>
      <c r="V37" s="33">
        <v>0</v>
      </c>
      <c r="W37" s="59">
        <f t="shared" si="6"/>
      </c>
      <c r="X37" s="60">
        <f t="shared" si="6"/>
      </c>
      <c r="Y37" s="37">
        <v>2970</v>
      </c>
      <c r="Z37" s="33">
        <v>41200</v>
      </c>
      <c r="AA37" s="33">
        <v>7260</v>
      </c>
      <c r="AB37" s="33">
        <v>15704</v>
      </c>
      <c r="AC37" s="33">
        <v>13877</v>
      </c>
      <c r="AD37" s="33">
        <v>128000</v>
      </c>
      <c r="AE37" s="33">
        <v>358</v>
      </c>
      <c r="AF37" s="33">
        <v>1821</v>
      </c>
      <c r="AG37" s="33">
        <v>1568</v>
      </c>
      <c r="AH37" s="33">
        <v>5466</v>
      </c>
      <c r="AI37" s="33">
        <v>9037</v>
      </c>
      <c r="AJ37" s="36">
        <v>9655</v>
      </c>
      <c r="AK37" s="53">
        <f t="shared" si="7"/>
      </c>
      <c r="AL37" s="54">
        <f t="shared" si="7"/>
      </c>
      <c r="AM37" s="37">
        <v>180705</v>
      </c>
      <c r="AN37" s="36">
        <v>82535</v>
      </c>
      <c r="AO37" s="29"/>
      <c r="AP37" s="37">
        <v>0</v>
      </c>
      <c r="AQ37" s="36">
        <v>0</v>
      </c>
      <c r="AR37" s="37">
        <v>1439</v>
      </c>
      <c r="AS37" s="33">
        <v>13946</v>
      </c>
      <c r="AT37" s="33">
        <v>6355</v>
      </c>
      <c r="AU37" s="33">
        <v>42563</v>
      </c>
      <c r="AV37" s="33">
        <v>5831</v>
      </c>
      <c r="AW37" s="33">
        <v>38250</v>
      </c>
      <c r="AX37" s="72">
        <f t="shared" si="3"/>
      </c>
      <c r="AY37" s="73">
        <f t="shared" si="3"/>
      </c>
      <c r="AZ37" s="37">
        <v>815</v>
      </c>
      <c r="BA37" s="33">
        <v>5297</v>
      </c>
      <c r="BB37" s="33">
        <v>4723</v>
      </c>
      <c r="BC37" s="33">
        <v>37510</v>
      </c>
      <c r="BD37" s="33">
        <v>1364</v>
      </c>
      <c r="BE37" s="33">
        <v>8590</v>
      </c>
      <c r="BF37" s="33">
        <v>7314</v>
      </c>
      <c r="BG37" s="36">
        <v>38440</v>
      </c>
      <c r="BH37" s="78">
        <f t="shared" si="4"/>
      </c>
      <c r="BI37" s="79">
        <f t="shared" si="4"/>
      </c>
    </row>
    <row r="38">
      <c r="A38" s="34">
        <v>31</v>
      </c>
      <c r="B38" s="44" t="s">
        <v>69</v>
      </c>
      <c r="C38" s="37">
        <v>92298</v>
      </c>
      <c r="D38" s="33">
        <v>211806</v>
      </c>
      <c r="E38" s="33">
        <v>24539</v>
      </c>
      <c r="F38" s="33">
        <v>70060</v>
      </c>
      <c r="G38" s="33">
        <v>14566</v>
      </c>
      <c r="H38" s="33">
        <v>21889</v>
      </c>
      <c r="I38" s="33">
        <v>843</v>
      </c>
      <c r="J38" s="33">
        <v>1254</v>
      </c>
      <c r="K38" s="65">
        <f t="shared" si="5"/>
      </c>
      <c r="L38" s="66">
        <f t="shared" si="5"/>
      </c>
      <c r="M38" s="37">
        <v>4541</v>
      </c>
      <c r="N38" s="33">
        <v>22869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59">
        <f t="shared" si="6"/>
      </c>
      <c r="X38" s="60">
        <f t="shared" si="6"/>
      </c>
      <c r="Y38" s="37">
        <v>0</v>
      </c>
      <c r="Z38" s="33">
        <v>0</v>
      </c>
      <c r="AA38" s="33">
        <v>204</v>
      </c>
      <c r="AB38" s="33">
        <v>600</v>
      </c>
      <c r="AC38" s="33">
        <v>952</v>
      </c>
      <c r="AD38" s="33">
        <v>7520</v>
      </c>
      <c r="AE38" s="33">
        <v>87</v>
      </c>
      <c r="AF38" s="33">
        <v>52</v>
      </c>
      <c r="AG38" s="33">
        <v>21</v>
      </c>
      <c r="AH38" s="33">
        <v>100</v>
      </c>
      <c r="AI38" s="33">
        <v>853</v>
      </c>
      <c r="AJ38" s="36">
        <v>1256</v>
      </c>
      <c r="AK38" s="53">
        <f t="shared" si="7"/>
      </c>
      <c r="AL38" s="54">
        <f t="shared" si="7"/>
      </c>
      <c r="AM38" s="37">
        <v>94127</v>
      </c>
      <c r="AN38" s="36">
        <v>0</v>
      </c>
      <c r="AO38" s="29"/>
      <c r="AP38" s="37">
        <v>0</v>
      </c>
      <c r="AQ38" s="36">
        <v>0</v>
      </c>
      <c r="AR38" s="37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72">
        <f t="shared" si="3"/>
      </c>
      <c r="AY38" s="73">
        <f t="shared" si="3"/>
      </c>
      <c r="AZ38" s="37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4207</v>
      </c>
      <c r="BG38" s="36">
        <v>11006</v>
      </c>
      <c r="BH38" s="78">
        <f t="shared" si="4"/>
      </c>
      <c r="BI38" s="79">
        <f t="shared" si="4"/>
      </c>
    </row>
    <row r="39">
      <c r="A39" s="34">
        <v>32</v>
      </c>
      <c r="B39" s="44" t="s">
        <v>70</v>
      </c>
      <c r="C39" s="37">
        <v>35588</v>
      </c>
      <c r="D39" s="33">
        <v>64865</v>
      </c>
      <c r="E39" s="33">
        <v>13419</v>
      </c>
      <c r="F39" s="33">
        <v>14840</v>
      </c>
      <c r="G39" s="33">
        <v>479</v>
      </c>
      <c r="H39" s="33">
        <v>2413</v>
      </c>
      <c r="I39" s="33">
        <v>946</v>
      </c>
      <c r="J39" s="33">
        <v>2100</v>
      </c>
      <c r="K39" s="65">
        <f t="shared" si="5"/>
      </c>
      <c r="L39" s="66">
        <f t="shared" si="5"/>
      </c>
      <c r="M39" s="37">
        <v>224</v>
      </c>
      <c r="N39" s="33">
        <v>1611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59">
        <f t="shared" si="6"/>
      </c>
      <c r="X39" s="60">
        <f t="shared" si="6"/>
      </c>
      <c r="Y39" s="37">
        <v>0</v>
      </c>
      <c r="Z39" s="33">
        <v>0</v>
      </c>
      <c r="AA39" s="33">
        <v>482</v>
      </c>
      <c r="AB39" s="33">
        <v>1054</v>
      </c>
      <c r="AC39" s="33">
        <v>475</v>
      </c>
      <c r="AD39" s="33">
        <v>2078</v>
      </c>
      <c r="AE39" s="33">
        <v>510</v>
      </c>
      <c r="AF39" s="33">
        <v>258</v>
      </c>
      <c r="AG39" s="33">
        <v>275</v>
      </c>
      <c r="AH39" s="33">
        <v>370</v>
      </c>
      <c r="AI39" s="33">
        <v>3843</v>
      </c>
      <c r="AJ39" s="36">
        <v>3362</v>
      </c>
      <c r="AK39" s="53">
        <f t="shared" si="7"/>
      </c>
      <c r="AL39" s="54">
        <f t="shared" si="7"/>
      </c>
      <c r="AM39" s="37">
        <v>25605</v>
      </c>
      <c r="AN39" s="36">
        <v>21403</v>
      </c>
      <c r="AO39" s="29"/>
      <c r="AP39" s="37">
        <v>0</v>
      </c>
      <c r="AQ39" s="36">
        <v>0</v>
      </c>
      <c r="AR39" s="37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72">
        <f t="shared" si="3"/>
      </c>
      <c r="AY39" s="73">
        <f t="shared" si="3"/>
      </c>
      <c r="AZ39" s="37">
        <v>16</v>
      </c>
      <c r="BA39" s="33">
        <v>360</v>
      </c>
      <c r="BB39" s="33">
        <v>24</v>
      </c>
      <c r="BC39" s="33">
        <v>1120</v>
      </c>
      <c r="BD39" s="33">
        <v>0</v>
      </c>
      <c r="BE39" s="33">
        <v>0</v>
      </c>
      <c r="BF39" s="33">
        <v>345</v>
      </c>
      <c r="BG39" s="36">
        <v>4002</v>
      </c>
      <c r="BH39" s="78">
        <f t="shared" si="4"/>
      </c>
      <c r="BI39" s="79">
        <f t="shared" si="4"/>
      </c>
    </row>
    <row r="40" ht="15.75">
      <c r="A40" s="34">
        <v>33</v>
      </c>
      <c r="B40" s="44" t="s">
        <v>71</v>
      </c>
      <c r="C40" s="37">
        <v>17951</v>
      </c>
      <c r="D40" s="33">
        <v>44755</v>
      </c>
      <c r="E40" s="33">
        <v>15308</v>
      </c>
      <c r="F40" s="33">
        <v>11640</v>
      </c>
      <c r="G40" s="33">
        <v>2304</v>
      </c>
      <c r="H40" s="33">
        <v>4306</v>
      </c>
      <c r="I40" s="33">
        <v>3208</v>
      </c>
      <c r="J40" s="33">
        <v>7129</v>
      </c>
      <c r="K40" s="65">
        <f t="shared" si="5"/>
      </c>
      <c r="L40" s="66">
        <f t="shared" si="5"/>
      </c>
      <c r="M40" s="37">
        <v>1373</v>
      </c>
      <c r="N40" s="33">
        <v>5130</v>
      </c>
      <c r="O40" s="33">
        <v>1805</v>
      </c>
      <c r="P40" s="33">
        <v>9908</v>
      </c>
      <c r="Q40" s="33">
        <v>792</v>
      </c>
      <c r="R40" s="33">
        <v>9220</v>
      </c>
      <c r="S40" s="33">
        <v>56</v>
      </c>
      <c r="T40" s="33">
        <v>385</v>
      </c>
      <c r="U40" s="33">
        <v>1691</v>
      </c>
      <c r="V40" s="33">
        <v>37599</v>
      </c>
      <c r="W40" s="59">
        <f t="shared" si="6"/>
      </c>
      <c r="X40" s="60">
        <f t="shared" si="6"/>
      </c>
      <c r="Y40" s="37">
        <v>137</v>
      </c>
      <c r="Z40" s="33">
        <v>6414</v>
      </c>
      <c r="AA40" s="33">
        <v>664</v>
      </c>
      <c r="AB40" s="33">
        <v>2347</v>
      </c>
      <c r="AC40" s="33">
        <v>3123</v>
      </c>
      <c r="AD40" s="33">
        <v>18612</v>
      </c>
      <c r="AE40" s="33">
        <v>869</v>
      </c>
      <c r="AF40" s="33">
        <v>169</v>
      </c>
      <c r="AG40" s="33">
        <v>1364</v>
      </c>
      <c r="AH40" s="33">
        <v>1127</v>
      </c>
      <c r="AI40" s="33">
        <v>2562</v>
      </c>
      <c r="AJ40" s="36">
        <v>3481</v>
      </c>
      <c r="AK40" s="53">
        <f t="shared" si="7"/>
      </c>
      <c r="AL40" s="54">
        <f t="shared" si="7"/>
      </c>
      <c r="AM40" s="37">
        <v>45482</v>
      </c>
      <c r="AN40" s="36">
        <v>42429</v>
      </c>
      <c r="AO40" s="29"/>
      <c r="AP40" s="37">
        <v>0</v>
      </c>
      <c r="AQ40" s="36">
        <v>0</v>
      </c>
      <c r="AR40" s="37">
        <v>5</v>
      </c>
      <c r="AS40" s="33">
        <v>2000</v>
      </c>
      <c r="AT40" s="33">
        <v>0</v>
      </c>
      <c r="AU40" s="33">
        <v>0</v>
      </c>
      <c r="AV40" s="33">
        <v>5</v>
      </c>
      <c r="AW40" s="33">
        <v>500</v>
      </c>
      <c r="AX40" s="72">
        <f t="shared" si="3"/>
      </c>
      <c r="AY40" s="73">
        <f t="shared" si="3"/>
      </c>
      <c r="AZ40" s="37">
        <v>28</v>
      </c>
      <c r="BA40" s="33">
        <v>235</v>
      </c>
      <c r="BB40" s="33">
        <v>409</v>
      </c>
      <c r="BC40" s="33">
        <v>14127</v>
      </c>
      <c r="BD40" s="33">
        <v>4946</v>
      </c>
      <c r="BE40" s="33">
        <v>14725</v>
      </c>
      <c r="BF40" s="33">
        <v>20</v>
      </c>
      <c r="BG40" s="36">
        <v>20</v>
      </c>
      <c r="BH40" s="78">
        <f t="shared" si="4"/>
      </c>
      <c r="BI40" s="79">
        <f t="shared" si="4"/>
      </c>
    </row>
    <row r="41" ht="16.5" s="32" customFormat="1">
      <c r="A41" s="118" t="s">
        <v>72</v>
      </c>
      <c r="B41" s="119"/>
      <c r="C41" s="39">
        <f ref="C41:AN41" t="shared" si="8">SUM(C8:C40)</f>
      </c>
      <c r="D41" s="40">
        <f t="shared" si="8"/>
      </c>
      <c r="E41" s="40">
        <f t="shared" si="8"/>
      </c>
      <c r="F41" s="40">
        <f t="shared" si="8"/>
      </c>
      <c r="G41" s="40">
        <f t="shared" si="8"/>
      </c>
      <c r="H41" s="40">
        <f t="shared" si="8"/>
      </c>
      <c r="I41" s="40">
        <f t="shared" si="8"/>
      </c>
      <c r="J41" s="40">
        <f t="shared" si="8"/>
      </c>
      <c r="K41" s="67">
        <f t="shared" si="8"/>
      </c>
      <c r="L41" s="68">
        <f t="shared" si="8"/>
      </c>
      <c r="M41" s="39">
        <f t="shared" si="8"/>
      </c>
      <c r="N41" s="40">
        <f t="shared" si="8"/>
      </c>
      <c r="O41" s="40">
        <f t="shared" si="8"/>
      </c>
      <c r="P41" s="40">
        <f t="shared" si="8"/>
      </c>
      <c r="Q41" s="40">
        <f t="shared" si="8"/>
      </c>
      <c r="R41" s="40">
        <f t="shared" si="8"/>
      </c>
      <c r="S41" s="40">
        <f t="shared" si="8"/>
      </c>
      <c r="T41" s="40">
        <f t="shared" si="8"/>
      </c>
      <c r="U41" s="40">
        <f t="shared" si="8"/>
      </c>
      <c r="V41" s="40">
        <f t="shared" si="8"/>
      </c>
      <c r="W41" s="61">
        <f t="shared" si="8"/>
      </c>
      <c r="X41" s="62">
        <f t="shared" si="8"/>
      </c>
      <c r="Y41" s="39">
        <f t="shared" si="8"/>
      </c>
      <c r="Z41" s="40">
        <f t="shared" si="8"/>
      </c>
      <c r="AA41" s="40">
        <f t="shared" si="8"/>
      </c>
      <c r="AB41" s="40">
        <f t="shared" si="8"/>
      </c>
      <c r="AC41" s="40">
        <f t="shared" si="8"/>
      </c>
      <c r="AD41" s="40">
        <f t="shared" si="8"/>
      </c>
      <c r="AE41" s="40">
        <f t="shared" si="8"/>
      </c>
      <c r="AF41" s="40">
        <f t="shared" si="8"/>
      </c>
      <c r="AG41" s="40">
        <f t="shared" si="8"/>
      </c>
      <c r="AH41" s="40">
        <f t="shared" si="8"/>
      </c>
      <c r="AI41" s="40">
        <f t="shared" si="8"/>
      </c>
      <c r="AJ41" s="41">
        <f t="shared" si="8"/>
      </c>
      <c r="AK41" s="55">
        <f t="shared" si="8"/>
      </c>
      <c r="AL41" s="56">
        <f t="shared" si="8"/>
      </c>
      <c r="AM41" s="39">
        <f t="shared" si="8"/>
      </c>
      <c r="AN41" s="41">
        <f t="shared" si="8"/>
      </c>
      <c r="AO41" s="29"/>
      <c r="AP41" s="39">
        <f ref="AP41:BI41" t="shared" si="9">SUM(AP8:AP40)</f>
      </c>
      <c r="AQ41" s="41">
        <f t="shared" si="9"/>
      </c>
      <c r="AR41" s="39">
        <f t="shared" si="9"/>
      </c>
      <c r="AS41" s="40">
        <f t="shared" si="9"/>
      </c>
      <c r="AT41" s="40">
        <f t="shared" si="9"/>
      </c>
      <c r="AU41" s="40">
        <f t="shared" si="9"/>
      </c>
      <c r="AV41" s="40">
        <f t="shared" si="9"/>
      </c>
      <c r="AW41" s="40">
        <f t="shared" si="9"/>
      </c>
      <c r="AX41" s="74">
        <f t="shared" si="9"/>
      </c>
      <c r="AY41" s="75">
        <f t="shared" si="9"/>
      </c>
      <c r="AZ41" s="39">
        <f t="shared" si="9"/>
      </c>
      <c r="BA41" s="40">
        <f t="shared" si="9"/>
      </c>
      <c r="BB41" s="40">
        <f t="shared" si="9"/>
      </c>
      <c r="BC41" s="40">
        <f t="shared" si="9"/>
      </c>
      <c r="BD41" s="40">
        <f t="shared" si="9"/>
      </c>
      <c r="BE41" s="40">
        <f t="shared" si="9"/>
      </c>
      <c r="BF41" s="40">
        <f t="shared" si="9"/>
      </c>
      <c r="BG41" s="41">
        <f t="shared" si="9"/>
      </c>
      <c r="BH41" s="80">
        <f t="shared" si="9"/>
      </c>
      <c r="BI41" s="81">
        <f t="shared" si="9"/>
      </c>
    </row>
  </sheetData>
  <mergeCells>
    <mergeCell ref="C2:E2"/>
    <mergeCell ref="AP2:AR2"/>
    <mergeCell ref="AS2:AV2"/>
    <mergeCell ref="C4:AN4"/>
    <mergeCell ref="AP4:BI4"/>
    <mergeCell ref="W5:X6"/>
    <mergeCell ref="A5:A7"/>
    <mergeCell ref="B5:B7"/>
    <mergeCell ref="C5:F5"/>
    <mergeCell ref="G5:H6"/>
    <mergeCell ref="I5:J6"/>
    <mergeCell ref="K5:L6"/>
    <mergeCell ref="C6:D6"/>
    <mergeCell ref="E6:F6"/>
    <mergeCell ref="BF5:BG6"/>
    <mergeCell ref="BH5:BI6"/>
    <mergeCell ref="AK5:AL6"/>
    <mergeCell ref="AM5:AN6"/>
    <mergeCell ref="AP5:AQ6"/>
    <mergeCell ref="AR5:AS6"/>
    <mergeCell ref="AT5:AU6"/>
    <mergeCell ref="AV5:AW6"/>
    <mergeCell ref="A41:B41"/>
    <mergeCell ref="AX5:AY6"/>
    <mergeCell ref="AZ5:BA6"/>
    <mergeCell ref="BB5:BC6"/>
    <mergeCell ref="BD5:BE6"/>
    <mergeCell ref="Y5:Z6"/>
    <mergeCell ref="AA5:AB6"/>
    <mergeCell ref="AC5:AD6"/>
    <mergeCell ref="AE5:AF6"/>
    <mergeCell ref="AG5:AH6"/>
    <mergeCell ref="AI5:AJ6"/>
    <mergeCell ref="M5:N6"/>
    <mergeCell ref="O5:P6"/>
    <mergeCell ref="Q5:R6"/>
    <mergeCell ref="S5:T6"/>
    <mergeCell ref="U5:V6"/>
  </mergeCells>
  <pageMargins left="0.70866141732283472" right="0.70866141732283472" top="0.74803149606299213" bottom="0.74803149606299213" header="0.31496062992125984" footer="0.3149606299212598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>
  <dimension ref="A2:BI41"/>
  <sheetViews>
    <sheetView zoomScale="80" zoomScaleNormal="80" workbookViewId="0">
      <pane xSplit="2" ySplit="7" topLeftCell="C40" activePane="bottomRight" state="frozen"/>
      <selection pane="topRight" activeCell="C1" sqref="C1"/>
      <selection pane="bottomLeft" activeCell="A8" sqref="A8"/>
      <selection pane="bottomRight" activeCell="A41" sqref="A41:XFD58"/>
    </sheetView>
  </sheetViews>
  <sheetFormatPr defaultRowHeight="15"/>
  <cols>
    <col min="1" max="1" width="6.28515625" customWidth="1"/>
    <col min="2" max="2" width="27.8554687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ht="20.25">
      <c r="C2" s="181"/>
      <c r="D2" s="181"/>
      <c r="E2" s="181"/>
      <c r="F2" s="116"/>
      <c r="G2" s="116"/>
      <c r="H2" s="116"/>
      <c r="I2" s="116"/>
      <c r="AO2" s="24"/>
      <c r="AP2" s="181" t="s">
        <v>1</v>
      </c>
      <c r="AQ2" s="181"/>
      <c r="AR2" s="181"/>
      <c r="AS2" s="182">
        <f>F2</f>
      </c>
      <c r="AT2" s="183"/>
      <c r="AU2" s="183"/>
      <c r="AV2" s="184"/>
    </row>
    <row r="3" ht="23.25">
      <c r="C3" s="30" t="s">
        <v>73</v>
      </c>
      <c r="AO3" s="24"/>
      <c r="AP3" s="30" t="s">
        <v>74</v>
      </c>
    </row>
    <row r="4" ht="20.25">
      <c r="C4" s="185" t="s">
        <v>3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7"/>
      <c r="AO4" s="25"/>
      <c r="AP4" s="188" t="s">
        <v>4</v>
      </c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90"/>
    </row>
    <row r="5" ht="24.75" customHeight="1">
      <c r="A5" s="166" t="s">
        <v>5</v>
      </c>
      <c r="B5" s="169" t="s">
        <v>6</v>
      </c>
      <c r="C5" s="172" t="s">
        <v>7</v>
      </c>
      <c r="D5" s="173"/>
      <c r="E5" s="173"/>
      <c r="F5" s="173"/>
      <c r="G5" s="174" t="s">
        <v>8</v>
      </c>
      <c r="H5" s="174"/>
      <c r="I5" s="174" t="s">
        <v>9</v>
      </c>
      <c r="J5" s="174"/>
      <c r="K5" s="176" t="s">
        <v>10</v>
      </c>
      <c r="L5" s="177"/>
      <c r="M5" s="134" t="s">
        <v>11</v>
      </c>
      <c r="N5" s="135"/>
      <c r="O5" s="135" t="s">
        <v>12</v>
      </c>
      <c r="P5" s="135"/>
      <c r="Q5" s="135" t="s">
        <v>13</v>
      </c>
      <c r="R5" s="135"/>
      <c r="S5" s="138" t="s">
        <v>14</v>
      </c>
      <c r="T5" s="138"/>
      <c r="U5" s="138" t="s">
        <v>15</v>
      </c>
      <c r="V5" s="138"/>
      <c r="W5" s="138" t="s">
        <v>16</v>
      </c>
      <c r="X5" s="164"/>
      <c r="Y5" s="128" t="s">
        <v>17</v>
      </c>
      <c r="Z5" s="129"/>
      <c r="AA5" s="129" t="s">
        <v>18</v>
      </c>
      <c r="AB5" s="129"/>
      <c r="AC5" s="129" t="s">
        <v>19</v>
      </c>
      <c r="AD5" s="129"/>
      <c r="AE5" s="129" t="s">
        <v>20</v>
      </c>
      <c r="AF5" s="129"/>
      <c r="AG5" s="129" t="s">
        <v>21</v>
      </c>
      <c r="AH5" s="129"/>
      <c r="AI5" s="129" t="s">
        <v>22</v>
      </c>
      <c r="AJ5" s="132"/>
      <c r="AK5" s="146" t="s">
        <v>23</v>
      </c>
      <c r="AL5" s="147"/>
      <c r="AM5" s="150" t="s">
        <v>24</v>
      </c>
      <c r="AN5" s="151"/>
      <c r="AO5" s="26"/>
      <c r="AP5" s="154" t="s">
        <v>25</v>
      </c>
      <c r="AQ5" s="155"/>
      <c r="AR5" s="158" t="s">
        <v>26</v>
      </c>
      <c r="AS5" s="159"/>
      <c r="AT5" s="162" t="s">
        <v>27</v>
      </c>
      <c r="AU5" s="159"/>
      <c r="AV5" s="162" t="s">
        <v>28</v>
      </c>
      <c r="AW5" s="159"/>
      <c r="AX5" s="120" t="s">
        <v>29</v>
      </c>
      <c r="AY5" s="121"/>
      <c r="AZ5" s="124" t="s">
        <v>30</v>
      </c>
      <c r="BA5" s="125"/>
      <c r="BB5" s="125" t="s">
        <v>31</v>
      </c>
      <c r="BC5" s="125"/>
      <c r="BD5" s="125" t="s">
        <v>32</v>
      </c>
      <c r="BE5" s="125"/>
      <c r="BF5" s="125" t="s">
        <v>33</v>
      </c>
      <c r="BG5" s="140"/>
      <c r="BH5" s="142" t="s">
        <v>34</v>
      </c>
      <c r="BI5" s="143"/>
    </row>
    <row r="6" ht="20.25" customHeight="1">
      <c r="A6" s="167"/>
      <c r="B6" s="170"/>
      <c r="C6" s="180" t="s">
        <v>35</v>
      </c>
      <c r="D6" s="175"/>
      <c r="E6" s="175" t="s">
        <v>36</v>
      </c>
      <c r="F6" s="175"/>
      <c r="G6" s="175"/>
      <c r="H6" s="175"/>
      <c r="I6" s="175"/>
      <c r="J6" s="175"/>
      <c r="K6" s="178"/>
      <c r="L6" s="179"/>
      <c r="M6" s="136"/>
      <c r="N6" s="137"/>
      <c r="O6" s="137"/>
      <c r="P6" s="137"/>
      <c r="Q6" s="137"/>
      <c r="R6" s="137"/>
      <c r="S6" s="139"/>
      <c r="T6" s="139"/>
      <c r="U6" s="139"/>
      <c r="V6" s="139"/>
      <c r="W6" s="139"/>
      <c r="X6" s="165"/>
      <c r="Y6" s="130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3"/>
      <c r="AK6" s="148"/>
      <c r="AL6" s="149"/>
      <c r="AM6" s="152"/>
      <c r="AN6" s="153"/>
      <c r="AO6" s="26"/>
      <c r="AP6" s="156"/>
      <c r="AQ6" s="157"/>
      <c r="AR6" s="160"/>
      <c r="AS6" s="161"/>
      <c r="AT6" s="163"/>
      <c r="AU6" s="161"/>
      <c r="AV6" s="163"/>
      <c r="AW6" s="161"/>
      <c r="AX6" s="122"/>
      <c r="AY6" s="123"/>
      <c r="AZ6" s="126"/>
      <c r="BA6" s="127"/>
      <c r="BB6" s="127"/>
      <c r="BC6" s="127"/>
      <c r="BD6" s="127"/>
      <c r="BE6" s="127"/>
      <c r="BF6" s="127"/>
      <c r="BG6" s="141"/>
      <c r="BH6" s="144"/>
      <c r="BI6" s="145"/>
    </row>
    <row r="7" ht="15.75">
      <c r="A7" s="168"/>
      <c r="B7" s="171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>
      <c r="A8" s="45">
        <v>1</v>
      </c>
      <c r="B8" s="46" t="s">
        <v>39</v>
      </c>
      <c r="C8" s="47">
        <v>88965</v>
      </c>
      <c r="D8" s="48">
        <v>189235.78</v>
      </c>
      <c r="E8" s="48">
        <v>22900</v>
      </c>
      <c r="F8" s="48">
        <v>68216.46</v>
      </c>
      <c r="G8" s="48">
        <v>157</v>
      </c>
      <c r="H8" s="48">
        <v>16837.43</v>
      </c>
      <c r="I8" s="48">
        <v>1548</v>
      </c>
      <c r="J8" s="48">
        <v>105695.28</v>
      </c>
      <c r="K8" s="63">
        <f>C8+E8+G8+I8</f>
      </c>
      <c r="L8" s="64">
        <f>D8+F8+H8+J8</f>
      </c>
      <c r="M8" s="47">
        <v>35120</v>
      </c>
      <c r="N8" s="48">
        <v>360488.27</v>
      </c>
      <c r="O8" s="48">
        <v>8750</v>
      </c>
      <c r="P8" s="48">
        <v>338053.56</v>
      </c>
      <c r="Q8" s="48">
        <v>4434</v>
      </c>
      <c r="R8" s="48">
        <v>88944.25</v>
      </c>
      <c r="S8" s="48">
        <v>44</v>
      </c>
      <c r="T8" s="48">
        <v>3526.99</v>
      </c>
      <c r="U8" s="48">
        <v>6498</v>
      </c>
      <c r="V8" s="48">
        <v>15383.77</v>
      </c>
      <c r="W8" s="57">
        <f>M8+O8+Q8+S8+U8</f>
      </c>
      <c r="X8" s="58">
        <f>N8+P8+R8+T8+V8</f>
      </c>
      <c r="Y8" s="47">
        <v>151</v>
      </c>
      <c r="Z8" s="48">
        <v>25143.24</v>
      </c>
      <c r="AA8" s="48">
        <v>1740</v>
      </c>
      <c r="AB8" s="48">
        <v>5506.17</v>
      </c>
      <c r="AC8" s="48">
        <v>8839</v>
      </c>
      <c r="AD8" s="48">
        <v>86823.67</v>
      </c>
      <c r="AE8" s="48">
        <v>6</v>
      </c>
      <c r="AF8" s="48">
        <v>128.33</v>
      </c>
      <c r="AG8" s="48">
        <v>4</v>
      </c>
      <c r="AH8" s="48">
        <v>790.41</v>
      </c>
      <c r="AI8" s="48">
        <v>4335</v>
      </c>
      <c r="AJ8" s="49">
        <v>26606.04</v>
      </c>
      <c r="AK8" s="51">
        <f>K8+W8+Y8+AA8+AC8+AE8+AG8+AI8</f>
      </c>
      <c r="AL8" s="52">
        <f>L8+X8+Z8+AB8+AD8+AF8+AH8+AJ8</f>
      </c>
      <c r="AM8" s="47">
        <v>81383</v>
      </c>
      <c r="AN8" s="49">
        <v>114441.79</v>
      </c>
      <c r="AO8" s="28"/>
      <c r="AP8" s="47">
        <v>20</v>
      </c>
      <c r="AQ8" s="49">
        <v>3808.22</v>
      </c>
      <c r="AR8" s="47">
        <v>321</v>
      </c>
      <c r="AS8" s="48">
        <v>34796.9</v>
      </c>
      <c r="AT8" s="48">
        <v>92</v>
      </c>
      <c r="AU8" s="48">
        <v>39158.47</v>
      </c>
      <c r="AV8" s="48">
        <v>359</v>
      </c>
      <c r="AW8" s="48">
        <v>246019.12</v>
      </c>
      <c r="AX8" s="70">
        <f>AR8+AT8+AV8</f>
      </c>
      <c r="AY8" s="71">
        <f>AS8+AU8+AW8</f>
      </c>
      <c r="AZ8" s="47">
        <v>929</v>
      </c>
      <c r="BA8" s="48">
        <v>2491.75</v>
      </c>
      <c r="BB8" s="48">
        <v>3573</v>
      </c>
      <c r="BC8" s="48">
        <v>121160.48</v>
      </c>
      <c r="BD8" s="48">
        <v>114514</v>
      </c>
      <c r="BE8" s="48">
        <v>177625.05</v>
      </c>
      <c r="BF8" s="48">
        <v>59237</v>
      </c>
      <c r="BG8" s="49">
        <v>3006832.31</v>
      </c>
      <c r="BH8" s="76">
        <f>AP8+AX8+AZ8+BB8+BD8+BF8</f>
      </c>
      <c r="BI8" s="77">
        <f>AQ8+AY8+BA8+BC8+BE8+BG8</f>
      </c>
    </row>
    <row r="9">
      <c r="A9" s="34">
        <v>2</v>
      </c>
      <c r="B9" s="35" t="s">
        <v>40</v>
      </c>
      <c r="C9" s="37">
        <v>117296</v>
      </c>
      <c r="D9" s="33">
        <v>242748.5</v>
      </c>
      <c r="E9" s="33">
        <v>16424</v>
      </c>
      <c r="F9" s="33">
        <v>25172.12</v>
      </c>
      <c r="G9" s="33">
        <v>3</v>
      </c>
      <c r="H9" s="33">
        <v>8.88</v>
      </c>
      <c r="I9" s="33">
        <v>79</v>
      </c>
      <c r="J9" s="33">
        <v>8953.88</v>
      </c>
      <c r="K9" s="65">
        <f ref="K9:K29" t="shared" si="0">C9+E9+G9+I9</f>
      </c>
      <c r="L9" s="66">
        <f ref="L9:L29" t="shared" si="1">D9+F9+H9+J9</f>
      </c>
      <c r="M9" s="37">
        <v>3705</v>
      </c>
      <c r="N9" s="33">
        <v>10042</v>
      </c>
      <c r="O9" s="33">
        <v>150</v>
      </c>
      <c r="P9" s="33">
        <v>3089.29</v>
      </c>
      <c r="Q9" s="33">
        <v>7956</v>
      </c>
      <c r="R9" s="33">
        <v>1292.25</v>
      </c>
      <c r="S9" s="33">
        <v>8</v>
      </c>
      <c r="T9" s="33">
        <v>50</v>
      </c>
      <c r="U9" s="33">
        <v>97</v>
      </c>
      <c r="V9" s="33">
        <v>115.3</v>
      </c>
      <c r="W9" s="59">
        <f ref="W9:W29" t="shared" si="2">M9+O9+Q9+S9+U9</f>
      </c>
      <c r="X9" s="60">
        <f ref="X9:X29" t="shared" si="3">N9+P9+R9+T9+V9</f>
      </c>
      <c r="Y9" s="37">
        <v>0</v>
      </c>
      <c r="Z9" s="33">
        <v>0</v>
      </c>
      <c r="AA9" s="33">
        <v>65</v>
      </c>
      <c r="AB9" s="33">
        <v>92.14</v>
      </c>
      <c r="AC9" s="33">
        <v>233</v>
      </c>
      <c r="AD9" s="33">
        <v>2282.8</v>
      </c>
      <c r="AE9" s="33">
        <v>0</v>
      </c>
      <c r="AF9" s="33">
        <v>0</v>
      </c>
      <c r="AG9" s="33">
        <v>0</v>
      </c>
      <c r="AH9" s="33">
        <v>0</v>
      </c>
      <c r="AI9" s="33">
        <v>1181</v>
      </c>
      <c r="AJ9" s="36">
        <v>3132.57</v>
      </c>
      <c r="AK9" s="53">
        <f ref="AK9:AK29" t="shared" si="4">K9+W9+Y9+AA9+AC9+AE9+AG9+AI9</f>
      </c>
      <c r="AL9" s="54">
        <f ref="AL9:AL29" t="shared" si="5">L9+X9+Z9+AB9+AD9+AF9+AH9+AJ9</f>
      </c>
      <c r="AM9" s="37">
        <v>44290</v>
      </c>
      <c r="AN9" s="36">
        <v>62107.03</v>
      </c>
      <c r="AO9" s="28"/>
      <c r="AP9" s="37">
        <v>20</v>
      </c>
      <c r="AQ9" s="36">
        <v>4601.58</v>
      </c>
      <c r="AR9" s="37">
        <v>2</v>
      </c>
      <c r="AS9" s="33">
        <v>0</v>
      </c>
      <c r="AT9" s="33">
        <v>0</v>
      </c>
      <c r="AU9" s="33">
        <v>0</v>
      </c>
      <c r="AV9" s="33">
        <v>7</v>
      </c>
      <c r="AW9" s="33">
        <v>12.29</v>
      </c>
      <c r="AX9" s="72">
        <f ref="AX9:AX40" t="shared" si="6">AR9+AT9+AV9</f>
      </c>
      <c r="AY9" s="73">
        <f ref="AY9:AY40" t="shared" si="7">AS9+AU9+AW9</f>
      </c>
      <c r="AZ9" s="37">
        <v>21</v>
      </c>
      <c r="BA9" s="33">
        <v>16.09</v>
      </c>
      <c r="BB9" s="33">
        <v>17</v>
      </c>
      <c r="BC9" s="33">
        <v>131.42</v>
      </c>
      <c r="BD9" s="33">
        <v>465</v>
      </c>
      <c r="BE9" s="33">
        <v>1528.11</v>
      </c>
      <c r="BF9" s="33">
        <v>2013</v>
      </c>
      <c r="BG9" s="36">
        <v>10403.37</v>
      </c>
      <c r="BH9" s="78">
        <f ref="BH9:BH40" t="shared" si="8">AP9+AX9+AZ9+BB9+BD9+BF9</f>
      </c>
      <c r="BI9" s="79">
        <f ref="BI9:BI40" t="shared" si="9">AQ9+AY9+BA9+BC9+BE9+BG9</f>
      </c>
    </row>
    <row r="10">
      <c r="A10" s="34">
        <v>3</v>
      </c>
      <c r="B10" s="35" t="s">
        <v>41</v>
      </c>
      <c r="C10" s="37">
        <v>19251</v>
      </c>
      <c r="D10" s="33">
        <v>50236.78</v>
      </c>
      <c r="E10" s="33">
        <v>12393</v>
      </c>
      <c r="F10" s="33">
        <v>19988.73</v>
      </c>
      <c r="G10" s="33">
        <v>53</v>
      </c>
      <c r="H10" s="33">
        <v>1684.4</v>
      </c>
      <c r="I10" s="33">
        <v>3279</v>
      </c>
      <c r="J10" s="33">
        <v>8124.57</v>
      </c>
      <c r="K10" s="65">
        <f t="shared" si="0"/>
      </c>
      <c r="L10" s="66">
        <f t="shared" si="1"/>
      </c>
      <c r="M10" s="37">
        <v>5566</v>
      </c>
      <c r="N10" s="33">
        <v>19444.43</v>
      </c>
      <c r="O10" s="33">
        <v>520</v>
      </c>
      <c r="P10" s="33">
        <v>8187.34</v>
      </c>
      <c r="Q10" s="33">
        <v>5396</v>
      </c>
      <c r="R10" s="33">
        <v>1127.35</v>
      </c>
      <c r="S10" s="33">
        <v>6</v>
      </c>
      <c r="T10" s="33">
        <v>74.22</v>
      </c>
      <c r="U10" s="33">
        <v>4269</v>
      </c>
      <c r="V10" s="33">
        <v>2114.88</v>
      </c>
      <c r="W10" s="59">
        <f t="shared" si="2"/>
      </c>
      <c r="X10" s="60">
        <f t="shared" si="3"/>
      </c>
      <c r="Y10" s="37">
        <v>1</v>
      </c>
      <c r="Z10" s="33">
        <v>0</v>
      </c>
      <c r="AA10" s="33">
        <v>332</v>
      </c>
      <c r="AB10" s="33">
        <v>742.16</v>
      </c>
      <c r="AC10" s="33">
        <v>535</v>
      </c>
      <c r="AD10" s="33">
        <v>4976.46</v>
      </c>
      <c r="AE10" s="33">
        <v>1</v>
      </c>
      <c r="AF10" s="33">
        <v>1</v>
      </c>
      <c r="AG10" s="33">
        <v>1</v>
      </c>
      <c r="AH10" s="33">
        <v>0.88</v>
      </c>
      <c r="AI10" s="33">
        <v>1158</v>
      </c>
      <c r="AJ10" s="36">
        <v>3433.16</v>
      </c>
      <c r="AK10" s="53">
        <f t="shared" si="4"/>
      </c>
      <c r="AL10" s="54">
        <f t="shared" si="5"/>
      </c>
      <c r="AM10" s="37">
        <v>23532</v>
      </c>
      <c r="AN10" s="36">
        <v>26530.37</v>
      </c>
      <c r="AO10" s="29"/>
      <c r="AP10" s="37">
        <v>9</v>
      </c>
      <c r="AQ10" s="36">
        <v>1354.8</v>
      </c>
      <c r="AR10" s="37">
        <v>13</v>
      </c>
      <c r="AS10" s="33">
        <v>15.39</v>
      </c>
      <c r="AT10" s="33">
        <v>1</v>
      </c>
      <c r="AU10" s="33">
        <v>5</v>
      </c>
      <c r="AV10" s="33">
        <v>13</v>
      </c>
      <c r="AW10" s="33">
        <v>0.3</v>
      </c>
      <c r="AX10" s="72">
        <f t="shared" si="6"/>
      </c>
      <c r="AY10" s="73">
        <f t="shared" si="7"/>
      </c>
      <c r="AZ10" s="37">
        <v>133</v>
      </c>
      <c r="BA10" s="33">
        <v>195.87</v>
      </c>
      <c r="BB10" s="33">
        <v>313</v>
      </c>
      <c r="BC10" s="33">
        <v>4198.45</v>
      </c>
      <c r="BD10" s="33">
        <v>26344</v>
      </c>
      <c r="BE10" s="33">
        <v>5346.88</v>
      </c>
      <c r="BF10" s="33">
        <v>6218</v>
      </c>
      <c r="BG10" s="36">
        <v>160141.81</v>
      </c>
      <c r="BH10" s="78">
        <f t="shared" si="8"/>
      </c>
      <c r="BI10" s="79">
        <f t="shared" si="9"/>
      </c>
    </row>
    <row r="11">
      <c r="A11" s="34">
        <v>4</v>
      </c>
      <c r="B11" s="35" t="s">
        <v>42</v>
      </c>
      <c r="C11" s="37">
        <v>23773</v>
      </c>
      <c r="D11" s="33">
        <v>108499.87</v>
      </c>
      <c r="E11" s="33">
        <v>3633</v>
      </c>
      <c r="F11" s="33">
        <v>6798.86</v>
      </c>
      <c r="G11" s="33">
        <v>50</v>
      </c>
      <c r="H11" s="33">
        <v>915.6</v>
      </c>
      <c r="I11" s="33">
        <v>319</v>
      </c>
      <c r="J11" s="33">
        <v>1780.95</v>
      </c>
      <c r="K11" s="65">
        <f t="shared" si="0"/>
      </c>
      <c r="L11" s="66">
        <f t="shared" si="1"/>
      </c>
      <c r="M11" s="37">
        <v>2060</v>
      </c>
      <c r="N11" s="33">
        <v>7395.73</v>
      </c>
      <c r="O11" s="33">
        <v>69</v>
      </c>
      <c r="P11" s="33">
        <v>1207.68</v>
      </c>
      <c r="Q11" s="33">
        <v>3</v>
      </c>
      <c r="R11" s="33">
        <v>243.86</v>
      </c>
      <c r="S11" s="33">
        <v>5</v>
      </c>
      <c r="T11" s="33">
        <v>11</v>
      </c>
      <c r="U11" s="33">
        <v>1</v>
      </c>
      <c r="V11" s="33">
        <v>0</v>
      </c>
      <c r="W11" s="59">
        <f t="shared" si="2"/>
      </c>
      <c r="X11" s="60">
        <f t="shared" si="3"/>
      </c>
      <c r="Y11" s="37">
        <v>0</v>
      </c>
      <c r="Z11" s="33">
        <v>0</v>
      </c>
      <c r="AA11" s="33">
        <v>50</v>
      </c>
      <c r="AB11" s="33">
        <v>112.42</v>
      </c>
      <c r="AC11" s="33">
        <v>165</v>
      </c>
      <c r="AD11" s="33">
        <v>1652.91</v>
      </c>
      <c r="AE11" s="33">
        <v>0</v>
      </c>
      <c r="AF11" s="33">
        <v>0</v>
      </c>
      <c r="AG11" s="33">
        <v>0</v>
      </c>
      <c r="AH11" s="33">
        <v>0</v>
      </c>
      <c r="AI11" s="33">
        <v>162</v>
      </c>
      <c r="AJ11" s="36">
        <v>4625.31</v>
      </c>
      <c r="AK11" s="53">
        <f t="shared" si="4"/>
      </c>
      <c r="AL11" s="54">
        <f t="shared" si="5"/>
      </c>
      <c r="AM11" s="37">
        <v>9968</v>
      </c>
      <c r="AN11" s="36">
        <v>71737.97</v>
      </c>
      <c r="AO11" s="29"/>
      <c r="AP11" s="37">
        <v>86</v>
      </c>
      <c r="AQ11" s="36">
        <v>1391.36</v>
      </c>
      <c r="AR11" s="37">
        <v>1</v>
      </c>
      <c r="AS11" s="33">
        <v>8</v>
      </c>
      <c r="AT11" s="33">
        <v>0</v>
      </c>
      <c r="AU11" s="33">
        <v>0</v>
      </c>
      <c r="AV11" s="33">
        <v>0</v>
      </c>
      <c r="AW11" s="33">
        <v>0</v>
      </c>
      <c r="AX11" s="72">
        <f t="shared" si="6"/>
      </c>
      <c r="AY11" s="73">
        <f t="shared" si="7"/>
      </c>
      <c r="AZ11" s="37">
        <v>25</v>
      </c>
      <c r="BA11" s="33">
        <v>15.29</v>
      </c>
      <c r="BB11" s="33">
        <v>124</v>
      </c>
      <c r="BC11" s="33">
        <v>304.41</v>
      </c>
      <c r="BD11" s="33">
        <v>10078</v>
      </c>
      <c r="BE11" s="33">
        <v>1961.56</v>
      </c>
      <c r="BF11" s="33">
        <v>2639</v>
      </c>
      <c r="BG11" s="36">
        <v>17694.62</v>
      </c>
      <c r="BH11" s="78">
        <f t="shared" si="8"/>
      </c>
      <c r="BI11" s="79">
        <f t="shared" si="9"/>
      </c>
    </row>
    <row r="12">
      <c r="A12" s="34">
        <v>5</v>
      </c>
      <c r="B12" s="35" t="s">
        <v>43</v>
      </c>
      <c r="C12" s="37">
        <v>186490</v>
      </c>
      <c r="D12" s="33">
        <v>276421.12</v>
      </c>
      <c r="E12" s="33">
        <v>10859</v>
      </c>
      <c r="F12" s="33">
        <v>44863.29</v>
      </c>
      <c r="G12" s="33">
        <v>171</v>
      </c>
      <c r="H12" s="33">
        <v>19229.34</v>
      </c>
      <c r="I12" s="33">
        <v>726</v>
      </c>
      <c r="J12" s="33">
        <v>14217.14</v>
      </c>
      <c r="K12" s="65">
        <f t="shared" si="0"/>
      </c>
      <c r="L12" s="66">
        <f t="shared" si="1"/>
      </c>
      <c r="M12" s="37">
        <v>4242</v>
      </c>
      <c r="N12" s="33">
        <v>46369.18</v>
      </c>
      <c r="O12" s="33">
        <v>255</v>
      </c>
      <c r="P12" s="33">
        <v>21674.56</v>
      </c>
      <c r="Q12" s="33">
        <v>20</v>
      </c>
      <c r="R12" s="33">
        <v>611.46</v>
      </c>
      <c r="S12" s="33">
        <v>23</v>
      </c>
      <c r="T12" s="33">
        <v>1541.52</v>
      </c>
      <c r="U12" s="33">
        <v>10</v>
      </c>
      <c r="V12" s="33">
        <v>58.5</v>
      </c>
      <c r="W12" s="59">
        <f t="shared" si="2"/>
      </c>
      <c r="X12" s="60">
        <f t="shared" si="3"/>
      </c>
      <c r="Y12" s="37">
        <v>0</v>
      </c>
      <c r="Z12" s="33">
        <v>0</v>
      </c>
      <c r="AA12" s="33">
        <v>107</v>
      </c>
      <c r="AB12" s="33">
        <v>243.18</v>
      </c>
      <c r="AC12" s="33">
        <v>641</v>
      </c>
      <c r="AD12" s="33">
        <v>7373.11</v>
      </c>
      <c r="AE12" s="33">
        <v>2</v>
      </c>
      <c r="AF12" s="33">
        <v>20</v>
      </c>
      <c r="AG12" s="33">
        <v>0</v>
      </c>
      <c r="AH12" s="33">
        <v>0</v>
      </c>
      <c r="AI12" s="33">
        <v>419</v>
      </c>
      <c r="AJ12" s="36">
        <v>476.19</v>
      </c>
      <c r="AK12" s="53">
        <f t="shared" si="4"/>
      </c>
      <c r="AL12" s="54">
        <f t="shared" si="5"/>
      </c>
      <c r="AM12" s="37">
        <v>79616</v>
      </c>
      <c r="AN12" s="36">
        <v>137578.79</v>
      </c>
      <c r="AO12" s="29"/>
      <c r="AP12" s="37">
        <v>352</v>
      </c>
      <c r="AQ12" s="36">
        <v>4055.99</v>
      </c>
      <c r="AR12" s="37">
        <v>6</v>
      </c>
      <c r="AS12" s="33">
        <v>2.57</v>
      </c>
      <c r="AT12" s="33">
        <v>0</v>
      </c>
      <c r="AU12" s="33">
        <v>0</v>
      </c>
      <c r="AV12" s="33">
        <v>6</v>
      </c>
      <c r="AW12" s="33">
        <v>273.29</v>
      </c>
      <c r="AX12" s="72">
        <f t="shared" si="6"/>
      </c>
      <c r="AY12" s="73">
        <f t="shared" si="7"/>
      </c>
      <c r="AZ12" s="37">
        <v>19</v>
      </c>
      <c r="BA12" s="33">
        <v>10.48</v>
      </c>
      <c r="BB12" s="33">
        <v>858</v>
      </c>
      <c r="BC12" s="33">
        <v>29216</v>
      </c>
      <c r="BD12" s="33">
        <v>8707</v>
      </c>
      <c r="BE12" s="33">
        <v>3768.72</v>
      </c>
      <c r="BF12" s="33">
        <v>3026</v>
      </c>
      <c r="BG12" s="36">
        <v>32773.02</v>
      </c>
      <c r="BH12" s="78">
        <f t="shared" si="8"/>
      </c>
      <c r="BI12" s="79">
        <f t="shared" si="9"/>
      </c>
    </row>
    <row r="13">
      <c r="A13" s="34">
        <v>6</v>
      </c>
      <c r="B13" s="35" t="s">
        <v>44</v>
      </c>
      <c r="C13" s="37">
        <v>25412</v>
      </c>
      <c r="D13" s="33">
        <v>52100.97</v>
      </c>
      <c r="E13" s="33">
        <v>20979</v>
      </c>
      <c r="F13" s="33">
        <v>19290.29</v>
      </c>
      <c r="G13" s="33">
        <v>29</v>
      </c>
      <c r="H13" s="33">
        <v>295.52</v>
      </c>
      <c r="I13" s="33">
        <v>1435</v>
      </c>
      <c r="J13" s="33">
        <v>12720.2</v>
      </c>
      <c r="K13" s="65">
        <f t="shared" si="0"/>
      </c>
      <c r="L13" s="66">
        <f t="shared" si="1"/>
      </c>
      <c r="M13" s="37">
        <v>16097</v>
      </c>
      <c r="N13" s="33">
        <v>88934.47</v>
      </c>
      <c r="O13" s="33">
        <v>3142</v>
      </c>
      <c r="P13" s="33">
        <v>100448.43</v>
      </c>
      <c r="Q13" s="33">
        <v>5816</v>
      </c>
      <c r="R13" s="33">
        <v>38556.91</v>
      </c>
      <c r="S13" s="33">
        <v>52</v>
      </c>
      <c r="T13" s="33">
        <v>3710.04</v>
      </c>
      <c r="U13" s="33">
        <v>3480</v>
      </c>
      <c r="V13" s="33">
        <v>5390.29</v>
      </c>
      <c r="W13" s="59">
        <f t="shared" si="2"/>
      </c>
      <c r="X13" s="60">
        <f t="shared" si="3"/>
      </c>
      <c r="Y13" s="37">
        <v>8</v>
      </c>
      <c r="Z13" s="33">
        <v>4171.35</v>
      </c>
      <c r="AA13" s="33">
        <v>1034</v>
      </c>
      <c r="AB13" s="33">
        <v>3102.59</v>
      </c>
      <c r="AC13" s="33">
        <v>5833</v>
      </c>
      <c r="AD13" s="33">
        <v>62237.43</v>
      </c>
      <c r="AE13" s="33">
        <v>2</v>
      </c>
      <c r="AF13" s="33">
        <v>1</v>
      </c>
      <c r="AG13" s="33">
        <v>0</v>
      </c>
      <c r="AH13" s="33">
        <v>0</v>
      </c>
      <c r="AI13" s="33">
        <v>4211</v>
      </c>
      <c r="AJ13" s="36">
        <v>18864.7</v>
      </c>
      <c r="AK13" s="53">
        <f t="shared" si="4"/>
      </c>
      <c r="AL13" s="54">
        <f t="shared" si="5"/>
      </c>
      <c r="AM13" s="37">
        <v>54027</v>
      </c>
      <c r="AN13" s="36">
        <v>35711.84</v>
      </c>
      <c r="AO13" s="29"/>
      <c r="AP13" s="37">
        <v>262</v>
      </c>
      <c r="AQ13" s="36">
        <v>281</v>
      </c>
      <c r="AR13" s="37">
        <v>110</v>
      </c>
      <c r="AS13" s="33">
        <v>9115.02</v>
      </c>
      <c r="AT13" s="33">
        <v>65</v>
      </c>
      <c r="AU13" s="33">
        <v>4866.22</v>
      </c>
      <c r="AV13" s="33">
        <v>153</v>
      </c>
      <c r="AW13" s="33">
        <v>25669.86</v>
      </c>
      <c r="AX13" s="72">
        <f t="shared" si="6"/>
      </c>
      <c r="AY13" s="73">
        <f t="shared" si="7"/>
      </c>
      <c r="AZ13" s="37">
        <v>620</v>
      </c>
      <c r="BA13" s="33">
        <v>1407.88</v>
      </c>
      <c r="BB13" s="33">
        <v>825</v>
      </c>
      <c r="BC13" s="33">
        <v>17566.13</v>
      </c>
      <c r="BD13" s="33">
        <v>6610</v>
      </c>
      <c r="BE13" s="33">
        <v>19053.53</v>
      </c>
      <c r="BF13" s="33">
        <v>23914</v>
      </c>
      <c r="BG13" s="36">
        <v>572821.24</v>
      </c>
      <c r="BH13" s="78">
        <f t="shared" si="8"/>
      </c>
      <c r="BI13" s="79">
        <f t="shared" si="9"/>
      </c>
    </row>
    <row r="14">
      <c r="A14" s="34">
        <v>7</v>
      </c>
      <c r="B14" s="35" t="s">
        <v>45</v>
      </c>
      <c r="C14" s="37">
        <v>26893</v>
      </c>
      <c r="D14" s="33">
        <v>65898.15</v>
      </c>
      <c r="E14" s="33">
        <v>4877</v>
      </c>
      <c r="F14" s="33">
        <v>9800.12</v>
      </c>
      <c r="G14" s="33">
        <v>15</v>
      </c>
      <c r="H14" s="33">
        <v>77.48</v>
      </c>
      <c r="I14" s="33">
        <v>1303</v>
      </c>
      <c r="J14" s="33">
        <v>4657.69</v>
      </c>
      <c r="K14" s="65">
        <f t="shared" si="0"/>
      </c>
      <c r="L14" s="66">
        <f t="shared" si="1"/>
      </c>
      <c r="M14" s="37">
        <v>4666</v>
      </c>
      <c r="N14" s="33">
        <v>23809.09</v>
      </c>
      <c r="O14" s="33">
        <v>830</v>
      </c>
      <c r="P14" s="33">
        <v>17711.31</v>
      </c>
      <c r="Q14" s="33">
        <v>60</v>
      </c>
      <c r="R14" s="33">
        <v>21784.73</v>
      </c>
      <c r="S14" s="33">
        <v>19</v>
      </c>
      <c r="T14" s="33">
        <v>173.73</v>
      </c>
      <c r="U14" s="33">
        <v>3345</v>
      </c>
      <c r="V14" s="33">
        <v>1403.65</v>
      </c>
      <c r="W14" s="59">
        <f t="shared" si="2"/>
      </c>
      <c r="X14" s="60">
        <f t="shared" si="3"/>
      </c>
      <c r="Y14" s="37">
        <v>6</v>
      </c>
      <c r="Z14" s="33">
        <v>18</v>
      </c>
      <c r="AA14" s="33">
        <v>163</v>
      </c>
      <c r="AB14" s="33">
        <v>452.07</v>
      </c>
      <c r="AC14" s="33">
        <v>1203</v>
      </c>
      <c r="AD14" s="33">
        <v>12060.23</v>
      </c>
      <c r="AE14" s="33">
        <v>0</v>
      </c>
      <c r="AF14" s="33">
        <v>0</v>
      </c>
      <c r="AG14" s="33">
        <v>0</v>
      </c>
      <c r="AH14" s="33">
        <v>0</v>
      </c>
      <c r="AI14" s="33">
        <v>543</v>
      </c>
      <c r="AJ14" s="36">
        <v>3814.5</v>
      </c>
      <c r="AK14" s="53">
        <f t="shared" si="4"/>
      </c>
      <c r="AL14" s="54">
        <f t="shared" si="5"/>
      </c>
      <c r="AM14" s="37">
        <v>13878</v>
      </c>
      <c r="AN14" s="36">
        <v>20085.35</v>
      </c>
      <c r="AO14" s="29"/>
      <c r="AP14" s="37">
        <v>0</v>
      </c>
      <c r="AQ14" s="36">
        <v>0</v>
      </c>
      <c r="AR14" s="37">
        <v>5</v>
      </c>
      <c r="AS14" s="33">
        <v>5.88</v>
      </c>
      <c r="AT14" s="33">
        <v>2</v>
      </c>
      <c r="AU14" s="33">
        <v>232.17</v>
      </c>
      <c r="AV14" s="33">
        <v>19</v>
      </c>
      <c r="AW14" s="33">
        <v>10003.71</v>
      </c>
      <c r="AX14" s="72">
        <f t="shared" si="6"/>
      </c>
      <c r="AY14" s="73">
        <f t="shared" si="7"/>
      </c>
      <c r="AZ14" s="37">
        <v>168</v>
      </c>
      <c r="BA14" s="33">
        <v>69</v>
      </c>
      <c r="BB14" s="33">
        <v>227</v>
      </c>
      <c r="BC14" s="33">
        <v>3470.6</v>
      </c>
      <c r="BD14" s="33">
        <v>2801</v>
      </c>
      <c r="BE14" s="33">
        <v>6756.78</v>
      </c>
      <c r="BF14" s="33">
        <v>7511</v>
      </c>
      <c r="BG14" s="36">
        <v>25616.54</v>
      </c>
      <c r="BH14" s="78">
        <f t="shared" si="8"/>
      </c>
      <c r="BI14" s="79">
        <f t="shared" si="9"/>
      </c>
    </row>
    <row r="15">
      <c r="A15" s="34">
        <v>8</v>
      </c>
      <c r="B15" s="35" t="s">
        <v>46</v>
      </c>
      <c r="C15" s="37">
        <v>105060</v>
      </c>
      <c r="D15" s="33">
        <v>163875.68</v>
      </c>
      <c r="E15" s="33">
        <v>16348</v>
      </c>
      <c r="F15" s="33">
        <v>21601.6</v>
      </c>
      <c r="G15" s="33">
        <v>10</v>
      </c>
      <c r="H15" s="33">
        <v>755.72</v>
      </c>
      <c r="I15" s="33">
        <v>70</v>
      </c>
      <c r="J15" s="33">
        <v>7114.66</v>
      </c>
      <c r="K15" s="65">
        <f t="shared" si="0"/>
      </c>
      <c r="L15" s="66">
        <f t="shared" si="1"/>
      </c>
      <c r="M15" s="37">
        <v>7559</v>
      </c>
      <c r="N15" s="33">
        <v>29414.751</v>
      </c>
      <c r="O15" s="33">
        <v>644</v>
      </c>
      <c r="P15" s="33">
        <v>31008.37</v>
      </c>
      <c r="Q15" s="33">
        <v>67</v>
      </c>
      <c r="R15" s="33">
        <v>37484.03</v>
      </c>
      <c r="S15" s="33">
        <v>17</v>
      </c>
      <c r="T15" s="33">
        <v>89.34</v>
      </c>
      <c r="U15" s="33">
        <v>58</v>
      </c>
      <c r="V15" s="33">
        <v>1100.69</v>
      </c>
      <c r="W15" s="59">
        <f t="shared" si="2"/>
      </c>
      <c r="X15" s="60">
        <f t="shared" si="3"/>
      </c>
      <c r="Y15" s="37">
        <v>20</v>
      </c>
      <c r="Z15" s="33">
        <v>318.37</v>
      </c>
      <c r="AA15" s="33">
        <v>181</v>
      </c>
      <c r="AB15" s="33">
        <v>314.42</v>
      </c>
      <c r="AC15" s="33">
        <v>796</v>
      </c>
      <c r="AD15" s="33">
        <v>11717.92</v>
      </c>
      <c r="AE15" s="33">
        <v>0</v>
      </c>
      <c r="AF15" s="33">
        <v>0</v>
      </c>
      <c r="AG15" s="33">
        <v>1</v>
      </c>
      <c r="AH15" s="33">
        <v>200</v>
      </c>
      <c r="AI15" s="33">
        <v>1078</v>
      </c>
      <c r="AJ15" s="36">
        <v>5603.02</v>
      </c>
      <c r="AK15" s="53">
        <f t="shared" si="4"/>
      </c>
      <c r="AL15" s="54">
        <f t="shared" si="5"/>
      </c>
      <c r="AM15" s="37">
        <v>18702</v>
      </c>
      <c r="AN15" s="36">
        <v>28834.45</v>
      </c>
      <c r="AO15" s="29"/>
      <c r="AP15" s="37">
        <v>4</v>
      </c>
      <c r="AQ15" s="36">
        <v>1651.62</v>
      </c>
      <c r="AR15" s="37">
        <v>11</v>
      </c>
      <c r="AS15" s="33">
        <v>9.27</v>
      </c>
      <c r="AT15" s="33">
        <v>2</v>
      </c>
      <c r="AU15" s="33">
        <v>36.3</v>
      </c>
      <c r="AV15" s="33">
        <v>23</v>
      </c>
      <c r="AW15" s="33">
        <v>48</v>
      </c>
      <c r="AX15" s="72">
        <f t="shared" si="6"/>
      </c>
      <c r="AY15" s="73">
        <f t="shared" si="7"/>
      </c>
      <c r="AZ15" s="37">
        <v>46</v>
      </c>
      <c r="BA15" s="33">
        <v>92.28</v>
      </c>
      <c r="BB15" s="33">
        <v>177</v>
      </c>
      <c r="BC15" s="33">
        <v>3628.03</v>
      </c>
      <c r="BD15" s="33">
        <v>1726</v>
      </c>
      <c r="BE15" s="33">
        <v>3500.19</v>
      </c>
      <c r="BF15" s="33">
        <v>5656</v>
      </c>
      <c r="BG15" s="36">
        <v>31626.9</v>
      </c>
      <c r="BH15" s="78">
        <f t="shared" si="8"/>
      </c>
      <c r="BI15" s="79">
        <f t="shared" si="9"/>
      </c>
    </row>
    <row r="16">
      <c r="A16" s="34">
        <v>9</v>
      </c>
      <c r="B16" s="35" t="s">
        <v>47</v>
      </c>
      <c r="C16" s="37">
        <v>36099</v>
      </c>
      <c r="D16" s="33">
        <v>86686.42</v>
      </c>
      <c r="E16" s="33">
        <v>8341</v>
      </c>
      <c r="F16" s="33">
        <v>8232.34</v>
      </c>
      <c r="G16" s="33">
        <v>5</v>
      </c>
      <c r="H16" s="33">
        <v>89</v>
      </c>
      <c r="I16" s="33">
        <v>19</v>
      </c>
      <c r="J16" s="33">
        <v>4296.01</v>
      </c>
      <c r="K16" s="65">
        <f t="shared" si="0"/>
      </c>
      <c r="L16" s="66">
        <f t="shared" si="1"/>
      </c>
      <c r="M16" s="37">
        <v>1028</v>
      </c>
      <c r="N16" s="33">
        <v>5273.38</v>
      </c>
      <c r="O16" s="33">
        <v>41</v>
      </c>
      <c r="P16" s="33">
        <v>1162.59</v>
      </c>
      <c r="Q16" s="33">
        <v>65</v>
      </c>
      <c r="R16" s="33">
        <v>1803.33</v>
      </c>
      <c r="S16" s="33">
        <v>2</v>
      </c>
      <c r="T16" s="33">
        <v>1.8</v>
      </c>
      <c r="U16" s="33">
        <v>21</v>
      </c>
      <c r="V16" s="33">
        <v>22</v>
      </c>
      <c r="W16" s="59">
        <f t="shared" si="2"/>
      </c>
      <c r="X16" s="60">
        <f t="shared" si="3"/>
      </c>
      <c r="Y16" s="37">
        <v>0</v>
      </c>
      <c r="Z16" s="33">
        <v>0</v>
      </c>
      <c r="AA16" s="33">
        <v>15</v>
      </c>
      <c r="AB16" s="33">
        <v>24.42</v>
      </c>
      <c r="AC16" s="33">
        <v>69</v>
      </c>
      <c r="AD16" s="33">
        <v>655.93</v>
      </c>
      <c r="AE16" s="33">
        <v>0</v>
      </c>
      <c r="AF16" s="33">
        <v>0</v>
      </c>
      <c r="AG16" s="33">
        <v>0</v>
      </c>
      <c r="AH16" s="33">
        <v>0</v>
      </c>
      <c r="AI16" s="33">
        <v>2238</v>
      </c>
      <c r="AJ16" s="36">
        <v>3645.84</v>
      </c>
      <c r="AK16" s="53">
        <f t="shared" si="4"/>
      </c>
      <c r="AL16" s="54">
        <f t="shared" si="5"/>
      </c>
      <c r="AM16" s="37">
        <v>17383</v>
      </c>
      <c r="AN16" s="36">
        <v>25963.84</v>
      </c>
      <c r="AO16" s="29"/>
      <c r="AP16" s="37">
        <v>5</v>
      </c>
      <c r="AQ16" s="36">
        <v>432.49</v>
      </c>
      <c r="AR16" s="37">
        <v>0</v>
      </c>
      <c r="AS16" s="33">
        <v>0</v>
      </c>
      <c r="AT16" s="33">
        <v>0</v>
      </c>
      <c r="AU16" s="33">
        <v>0</v>
      </c>
      <c r="AV16" s="33">
        <v>2</v>
      </c>
      <c r="AW16" s="33">
        <v>7.28</v>
      </c>
      <c r="AX16" s="72">
        <f t="shared" si="6"/>
      </c>
      <c r="AY16" s="73">
        <f t="shared" si="7"/>
      </c>
      <c r="AZ16" s="37">
        <v>21</v>
      </c>
      <c r="BA16" s="33">
        <v>1.79</v>
      </c>
      <c r="BB16" s="33">
        <v>6</v>
      </c>
      <c r="BC16" s="33">
        <v>66.57</v>
      </c>
      <c r="BD16" s="33">
        <v>109</v>
      </c>
      <c r="BE16" s="33">
        <v>258.1</v>
      </c>
      <c r="BF16" s="33">
        <v>962</v>
      </c>
      <c r="BG16" s="36">
        <v>3047.56</v>
      </c>
      <c r="BH16" s="78">
        <f t="shared" si="8"/>
      </c>
      <c r="BI16" s="79">
        <f t="shared" si="9"/>
      </c>
    </row>
    <row r="17">
      <c r="A17" s="34">
        <v>10</v>
      </c>
      <c r="B17" s="35" t="s">
        <v>48</v>
      </c>
      <c r="C17" s="37">
        <v>10606</v>
      </c>
      <c r="D17" s="33">
        <v>20390.06</v>
      </c>
      <c r="E17" s="33">
        <v>3124</v>
      </c>
      <c r="F17" s="33">
        <v>3930.85</v>
      </c>
      <c r="G17" s="33">
        <v>8</v>
      </c>
      <c r="H17" s="33">
        <v>13.83</v>
      </c>
      <c r="I17" s="33">
        <v>54</v>
      </c>
      <c r="J17" s="33">
        <v>73.52</v>
      </c>
      <c r="K17" s="65">
        <f t="shared" si="0"/>
      </c>
      <c r="L17" s="66">
        <f t="shared" si="1"/>
      </c>
      <c r="M17" s="37">
        <v>1470</v>
      </c>
      <c r="N17" s="33">
        <v>4416.62</v>
      </c>
      <c r="O17" s="33">
        <v>71</v>
      </c>
      <c r="P17" s="33">
        <v>812.73</v>
      </c>
      <c r="Q17" s="33">
        <v>1</v>
      </c>
      <c r="R17" s="33">
        <v>445.2</v>
      </c>
      <c r="S17" s="33">
        <v>1</v>
      </c>
      <c r="T17" s="33">
        <v>3</v>
      </c>
      <c r="U17" s="33">
        <v>17</v>
      </c>
      <c r="V17" s="33">
        <v>42.3</v>
      </c>
      <c r="W17" s="59">
        <f t="shared" si="2"/>
      </c>
      <c r="X17" s="60">
        <f t="shared" si="3"/>
      </c>
      <c r="Y17" s="37">
        <v>0</v>
      </c>
      <c r="Z17" s="33">
        <v>0</v>
      </c>
      <c r="AA17" s="33">
        <v>37</v>
      </c>
      <c r="AB17" s="33">
        <v>83.23</v>
      </c>
      <c r="AC17" s="33">
        <v>156</v>
      </c>
      <c r="AD17" s="33">
        <v>1726.47</v>
      </c>
      <c r="AE17" s="33">
        <v>0</v>
      </c>
      <c r="AF17" s="33">
        <v>0</v>
      </c>
      <c r="AG17" s="33">
        <v>0</v>
      </c>
      <c r="AH17" s="33">
        <v>0</v>
      </c>
      <c r="AI17" s="33">
        <v>151</v>
      </c>
      <c r="AJ17" s="36">
        <v>310.69</v>
      </c>
      <c r="AK17" s="53">
        <f t="shared" si="4"/>
      </c>
      <c r="AL17" s="54">
        <f t="shared" si="5"/>
      </c>
      <c r="AM17" s="37">
        <v>3370</v>
      </c>
      <c r="AN17" s="36">
        <v>3221.21</v>
      </c>
      <c r="AO17" s="29"/>
      <c r="AP17" s="37">
        <v>401</v>
      </c>
      <c r="AQ17" s="36">
        <v>162</v>
      </c>
      <c r="AR17" s="37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72">
        <f t="shared" si="6"/>
      </c>
      <c r="AY17" s="73">
        <f t="shared" si="7"/>
      </c>
      <c r="AZ17" s="37">
        <v>3</v>
      </c>
      <c r="BA17" s="33">
        <v>17.44</v>
      </c>
      <c r="BB17" s="33">
        <v>12</v>
      </c>
      <c r="BC17" s="33">
        <v>176.23</v>
      </c>
      <c r="BD17" s="33">
        <v>83</v>
      </c>
      <c r="BE17" s="33">
        <v>169.89</v>
      </c>
      <c r="BF17" s="33">
        <v>479</v>
      </c>
      <c r="BG17" s="36">
        <v>1854.36</v>
      </c>
      <c r="BH17" s="78">
        <f t="shared" si="8"/>
      </c>
      <c r="BI17" s="79">
        <f t="shared" si="9"/>
      </c>
    </row>
    <row r="18">
      <c r="A18" s="34">
        <v>11</v>
      </c>
      <c r="B18" s="35" t="s">
        <v>49</v>
      </c>
      <c r="C18" s="37">
        <v>40146</v>
      </c>
      <c r="D18" s="33">
        <v>21728.68</v>
      </c>
      <c r="E18" s="33">
        <v>1598</v>
      </c>
      <c r="F18" s="33">
        <v>3421.93</v>
      </c>
      <c r="G18" s="33">
        <v>3</v>
      </c>
      <c r="H18" s="33">
        <v>16.53</v>
      </c>
      <c r="I18" s="33">
        <v>23</v>
      </c>
      <c r="J18" s="33">
        <v>1285.89</v>
      </c>
      <c r="K18" s="65">
        <f t="shared" si="0"/>
      </c>
      <c r="L18" s="66">
        <f t="shared" si="1"/>
      </c>
      <c r="M18" s="37">
        <v>1615</v>
      </c>
      <c r="N18" s="33">
        <v>4932.52</v>
      </c>
      <c r="O18" s="33">
        <v>88</v>
      </c>
      <c r="P18" s="33">
        <v>991.97</v>
      </c>
      <c r="Q18" s="33">
        <v>3</v>
      </c>
      <c r="R18" s="33">
        <v>34.23</v>
      </c>
      <c r="S18" s="33">
        <v>5</v>
      </c>
      <c r="T18" s="33">
        <v>14.5</v>
      </c>
      <c r="U18" s="33">
        <v>63</v>
      </c>
      <c r="V18" s="33">
        <v>56.78</v>
      </c>
      <c r="W18" s="59">
        <f t="shared" si="2"/>
      </c>
      <c r="X18" s="60">
        <f t="shared" si="3"/>
      </c>
      <c r="Y18" s="37">
        <v>0</v>
      </c>
      <c r="Z18" s="33">
        <v>0</v>
      </c>
      <c r="AA18" s="33">
        <v>32</v>
      </c>
      <c r="AB18" s="33">
        <v>30.83</v>
      </c>
      <c r="AC18" s="33">
        <v>167</v>
      </c>
      <c r="AD18" s="33">
        <v>1309.79</v>
      </c>
      <c r="AE18" s="33">
        <v>0</v>
      </c>
      <c r="AF18" s="33">
        <v>0</v>
      </c>
      <c r="AG18" s="33">
        <v>0</v>
      </c>
      <c r="AH18" s="33">
        <v>0</v>
      </c>
      <c r="AI18" s="33">
        <v>289</v>
      </c>
      <c r="AJ18" s="36">
        <v>441.46</v>
      </c>
      <c r="AK18" s="53">
        <f t="shared" si="4"/>
      </c>
      <c r="AL18" s="54">
        <f t="shared" si="5"/>
      </c>
      <c r="AM18" s="37">
        <v>5409</v>
      </c>
      <c r="AN18" s="36">
        <v>5163.77</v>
      </c>
      <c r="AO18" s="29"/>
      <c r="AP18" s="37">
        <v>4</v>
      </c>
      <c r="AQ18" s="36">
        <v>540</v>
      </c>
      <c r="AR18" s="37">
        <v>1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72">
        <f t="shared" si="6"/>
      </c>
      <c r="AY18" s="73">
        <f t="shared" si="7"/>
      </c>
      <c r="AZ18" s="37">
        <v>20</v>
      </c>
      <c r="BA18" s="33">
        <v>7.15</v>
      </c>
      <c r="BB18" s="33">
        <v>9</v>
      </c>
      <c r="BC18" s="33">
        <v>182.8</v>
      </c>
      <c r="BD18" s="33">
        <v>3661</v>
      </c>
      <c r="BE18" s="33">
        <v>3655.12</v>
      </c>
      <c r="BF18" s="33">
        <v>1259</v>
      </c>
      <c r="BG18" s="36">
        <v>3719.59</v>
      </c>
      <c r="BH18" s="78">
        <f t="shared" si="8"/>
      </c>
      <c r="BI18" s="79">
        <f t="shared" si="9"/>
      </c>
    </row>
    <row r="19">
      <c r="A19" s="34">
        <v>12</v>
      </c>
      <c r="B19" s="35" t="s">
        <v>50</v>
      </c>
      <c r="C19" s="37">
        <v>388</v>
      </c>
      <c r="D19" s="33">
        <v>349.89</v>
      </c>
      <c r="E19" s="33">
        <v>93</v>
      </c>
      <c r="F19" s="33">
        <v>130.64</v>
      </c>
      <c r="G19" s="33">
        <v>0</v>
      </c>
      <c r="H19" s="33">
        <v>0</v>
      </c>
      <c r="I19" s="33">
        <v>2</v>
      </c>
      <c r="J19" s="33">
        <v>5.32</v>
      </c>
      <c r="K19" s="65">
        <f t="shared" si="0"/>
      </c>
      <c r="L19" s="66">
        <f t="shared" si="1"/>
      </c>
      <c r="M19" s="37">
        <v>131</v>
      </c>
      <c r="N19" s="33">
        <v>238.77</v>
      </c>
      <c r="O19" s="33">
        <v>5</v>
      </c>
      <c r="P19" s="33">
        <v>6.16</v>
      </c>
      <c r="Q19" s="33">
        <v>0</v>
      </c>
      <c r="R19" s="33">
        <v>0</v>
      </c>
      <c r="S19" s="33">
        <v>0</v>
      </c>
      <c r="T19" s="33">
        <v>0</v>
      </c>
      <c r="U19" s="33">
        <v>1</v>
      </c>
      <c r="V19" s="33">
        <v>0.01</v>
      </c>
      <c r="W19" s="59">
        <f t="shared" si="2"/>
      </c>
      <c r="X19" s="60">
        <f t="shared" si="3"/>
      </c>
      <c r="Y19" s="37">
        <v>0</v>
      </c>
      <c r="Z19" s="33">
        <v>0</v>
      </c>
      <c r="AA19" s="33">
        <v>2</v>
      </c>
      <c r="AB19" s="33">
        <v>0.22</v>
      </c>
      <c r="AC19" s="33">
        <v>2</v>
      </c>
      <c r="AD19" s="33">
        <v>52.63</v>
      </c>
      <c r="AE19" s="33">
        <v>0</v>
      </c>
      <c r="AF19" s="33">
        <v>0</v>
      </c>
      <c r="AG19" s="33">
        <v>0</v>
      </c>
      <c r="AH19" s="33">
        <v>0</v>
      </c>
      <c r="AI19" s="33">
        <v>8</v>
      </c>
      <c r="AJ19" s="36">
        <v>237.01</v>
      </c>
      <c r="AK19" s="53">
        <f t="shared" si="4"/>
      </c>
      <c r="AL19" s="54">
        <f t="shared" si="5"/>
      </c>
      <c r="AM19" s="37">
        <v>657</v>
      </c>
      <c r="AN19" s="36">
        <v>527.34</v>
      </c>
      <c r="AO19" s="29"/>
      <c r="AP19" s="37">
        <v>0</v>
      </c>
      <c r="AQ19" s="36">
        <v>0</v>
      </c>
      <c r="AR19" s="37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72">
        <f t="shared" si="6"/>
      </c>
      <c r="AY19" s="73">
        <f t="shared" si="7"/>
      </c>
      <c r="AZ19" s="37">
        <v>0</v>
      </c>
      <c r="BA19" s="33">
        <v>0</v>
      </c>
      <c r="BB19" s="33">
        <v>1</v>
      </c>
      <c r="BC19" s="33">
        <v>0.7</v>
      </c>
      <c r="BD19" s="33">
        <v>40</v>
      </c>
      <c r="BE19" s="33">
        <v>63.91</v>
      </c>
      <c r="BF19" s="33">
        <v>11</v>
      </c>
      <c r="BG19" s="36">
        <v>26.25</v>
      </c>
      <c r="BH19" s="78">
        <f t="shared" si="8"/>
      </c>
      <c r="BI19" s="79">
        <f t="shared" si="9"/>
      </c>
    </row>
    <row r="20">
      <c r="A20" s="34">
        <v>13</v>
      </c>
      <c r="B20" s="35" t="s">
        <v>51</v>
      </c>
      <c r="C20" s="37">
        <v>63007</v>
      </c>
      <c r="D20" s="33">
        <v>79927.9</v>
      </c>
      <c r="E20" s="33">
        <v>3307</v>
      </c>
      <c r="F20" s="33">
        <v>3283.35</v>
      </c>
      <c r="G20" s="33">
        <v>11</v>
      </c>
      <c r="H20" s="33">
        <v>88.21</v>
      </c>
      <c r="I20" s="33">
        <v>10</v>
      </c>
      <c r="J20" s="33">
        <v>46.47</v>
      </c>
      <c r="K20" s="65">
        <f t="shared" si="0"/>
      </c>
      <c r="L20" s="66">
        <f t="shared" si="1"/>
      </c>
      <c r="M20" s="37">
        <v>1491</v>
      </c>
      <c r="N20" s="33">
        <v>2675.72</v>
      </c>
      <c r="O20" s="33">
        <v>70</v>
      </c>
      <c r="P20" s="33">
        <v>1558.31</v>
      </c>
      <c r="Q20" s="33">
        <v>2</v>
      </c>
      <c r="R20" s="33">
        <v>209.85</v>
      </c>
      <c r="S20" s="33">
        <v>4</v>
      </c>
      <c r="T20" s="33">
        <v>7.96</v>
      </c>
      <c r="U20" s="33">
        <v>25</v>
      </c>
      <c r="V20" s="33">
        <v>50.2</v>
      </c>
      <c r="W20" s="59">
        <f t="shared" si="2"/>
      </c>
      <c r="X20" s="60">
        <f t="shared" si="3"/>
      </c>
      <c r="Y20" s="37">
        <v>0</v>
      </c>
      <c r="Z20" s="33">
        <v>0</v>
      </c>
      <c r="AA20" s="33">
        <v>52</v>
      </c>
      <c r="AB20" s="33">
        <v>74.01</v>
      </c>
      <c r="AC20" s="33">
        <v>196</v>
      </c>
      <c r="AD20" s="33">
        <v>899.78</v>
      </c>
      <c r="AE20" s="33">
        <v>2</v>
      </c>
      <c r="AF20" s="33">
        <v>2</v>
      </c>
      <c r="AG20" s="33">
        <v>0</v>
      </c>
      <c r="AH20" s="33">
        <v>0</v>
      </c>
      <c r="AI20" s="33">
        <v>268</v>
      </c>
      <c r="AJ20" s="36">
        <v>400.94</v>
      </c>
      <c r="AK20" s="53">
        <f t="shared" si="4"/>
      </c>
      <c r="AL20" s="54">
        <f t="shared" si="5"/>
      </c>
      <c r="AM20" s="37">
        <v>30980</v>
      </c>
      <c r="AN20" s="36">
        <v>32746.99</v>
      </c>
      <c r="AO20" s="29"/>
      <c r="AP20" s="37">
        <v>0</v>
      </c>
      <c r="AQ20" s="36">
        <v>0</v>
      </c>
      <c r="AR20" s="37">
        <v>0</v>
      </c>
      <c r="AS20" s="33">
        <v>0</v>
      </c>
      <c r="AT20" s="33">
        <v>1</v>
      </c>
      <c r="AU20" s="33">
        <v>68</v>
      </c>
      <c r="AV20" s="33">
        <v>0</v>
      </c>
      <c r="AW20" s="33">
        <v>0</v>
      </c>
      <c r="AX20" s="72">
        <f t="shared" si="6"/>
      </c>
      <c r="AY20" s="73">
        <f t="shared" si="7"/>
      </c>
      <c r="AZ20" s="37">
        <v>40</v>
      </c>
      <c r="BA20" s="33">
        <v>5.36</v>
      </c>
      <c r="BB20" s="33">
        <v>3</v>
      </c>
      <c r="BC20" s="33">
        <v>44.97</v>
      </c>
      <c r="BD20" s="33">
        <v>369</v>
      </c>
      <c r="BE20" s="33">
        <v>860.44</v>
      </c>
      <c r="BF20" s="33">
        <v>1070</v>
      </c>
      <c r="BG20" s="36">
        <v>3333.94</v>
      </c>
      <c r="BH20" s="78">
        <f t="shared" si="8"/>
      </c>
      <c r="BI20" s="79">
        <f t="shared" si="9"/>
      </c>
    </row>
    <row r="21">
      <c r="A21" s="34">
        <v>14</v>
      </c>
      <c r="B21" s="35" t="s">
        <v>52</v>
      </c>
      <c r="C21" s="37">
        <v>31851</v>
      </c>
      <c r="D21" s="33">
        <v>83426.97</v>
      </c>
      <c r="E21" s="33">
        <v>7420</v>
      </c>
      <c r="F21" s="33">
        <v>15603.1</v>
      </c>
      <c r="G21" s="33">
        <v>137</v>
      </c>
      <c r="H21" s="33">
        <v>4109.73</v>
      </c>
      <c r="I21" s="33">
        <v>2696</v>
      </c>
      <c r="J21" s="33">
        <v>9898.79</v>
      </c>
      <c r="K21" s="65">
        <f t="shared" si="0"/>
      </c>
      <c r="L21" s="66">
        <f t="shared" si="1"/>
      </c>
      <c r="M21" s="37">
        <v>5537</v>
      </c>
      <c r="N21" s="33">
        <v>33434.99</v>
      </c>
      <c r="O21" s="33">
        <v>570</v>
      </c>
      <c r="P21" s="33">
        <v>21850.05</v>
      </c>
      <c r="Q21" s="33">
        <v>47</v>
      </c>
      <c r="R21" s="33">
        <v>5025</v>
      </c>
      <c r="S21" s="33">
        <v>85</v>
      </c>
      <c r="T21" s="33">
        <v>2542.35</v>
      </c>
      <c r="U21" s="33">
        <v>1856</v>
      </c>
      <c r="V21" s="33">
        <v>971.36</v>
      </c>
      <c r="W21" s="59">
        <f t="shared" si="2"/>
      </c>
      <c r="X21" s="60">
        <f t="shared" si="3"/>
      </c>
      <c r="Y21" s="37">
        <v>1</v>
      </c>
      <c r="Z21" s="33">
        <v>686</v>
      </c>
      <c r="AA21" s="33">
        <v>1199</v>
      </c>
      <c r="AB21" s="33">
        <v>1379.8</v>
      </c>
      <c r="AC21" s="33">
        <v>1402</v>
      </c>
      <c r="AD21" s="33">
        <v>13656.72</v>
      </c>
      <c r="AE21" s="33">
        <v>3</v>
      </c>
      <c r="AF21" s="33">
        <v>3</v>
      </c>
      <c r="AG21" s="33">
        <v>0</v>
      </c>
      <c r="AH21" s="33">
        <v>0</v>
      </c>
      <c r="AI21" s="33">
        <v>409</v>
      </c>
      <c r="AJ21" s="36">
        <v>1622.9</v>
      </c>
      <c r="AK21" s="53">
        <f t="shared" si="4"/>
      </c>
      <c r="AL21" s="54">
        <f t="shared" si="5"/>
      </c>
      <c r="AM21" s="37">
        <v>28125</v>
      </c>
      <c r="AN21" s="36">
        <v>42577.71</v>
      </c>
      <c r="AO21" s="29"/>
      <c r="AP21" s="37">
        <v>1835</v>
      </c>
      <c r="AQ21" s="36">
        <v>13938.65</v>
      </c>
      <c r="AR21" s="37">
        <v>39</v>
      </c>
      <c r="AS21" s="33">
        <v>63.58</v>
      </c>
      <c r="AT21" s="33">
        <v>3</v>
      </c>
      <c r="AU21" s="33">
        <v>688</v>
      </c>
      <c r="AV21" s="33">
        <v>5</v>
      </c>
      <c r="AW21" s="33">
        <v>251.35</v>
      </c>
      <c r="AX21" s="72">
        <f t="shared" si="6"/>
      </c>
      <c r="AY21" s="73">
        <f t="shared" si="7"/>
      </c>
      <c r="AZ21" s="37">
        <v>183</v>
      </c>
      <c r="BA21" s="33">
        <v>184.85</v>
      </c>
      <c r="BB21" s="33">
        <v>4067</v>
      </c>
      <c r="BC21" s="33">
        <v>8831.12</v>
      </c>
      <c r="BD21" s="33">
        <v>282503</v>
      </c>
      <c r="BE21" s="33">
        <v>10222.01</v>
      </c>
      <c r="BF21" s="33">
        <v>9837</v>
      </c>
      <c r="BG21" s="36">
        <v>332374.37</v>
      </c>
      <c r="BH21" s="78">
        <f t="shared" si="8"/>
      </c>
      <c r="BI21" s="79">
        <f t="shared" si="9"/>
      </c>
    </row>
    <row r="22">
      <c r="A22" s="34">
        <v>15</v>
      </c>
      <c r="B22" s="35" t="s">
        <v>53</v>
      </c>
      <c r="C22" s="37">
        <v>40423</v>
      </c>
      <c r="D22" s="33">
        <v>98478.31</v>
      </c>
      <c r="E22" s="33">
        <v>4665</v>
      </c>
      <c r="F22" s="33">
        <v>19844.49</v>
      </c>
      <c r="G22" s="33">
        <v>21</v>
      </c>
      <c r="H22" s="33">
        <v>1482.17</v>
      </c>
      <c r="I22" s="33">
        <v>125</v>
      </c>
      <c r="J22" s="33">
        <v>12173.46</v>
      </c>
      <c r="K22" s="65">
        <f t="shared" si="0"/>
      </c>
      <c r="L22" s="66">
        <f t="shared" si="1"/>
      </c>
      <c r="M22" s="37">
        <v>1871</v>
      </c>
      <c r="N22" s="33">
        <v>4340.59</v>
      </c>
      <c r="O22" s="33">
        <v>153</v>
      </c>
      <c r="P22" s="33">
        <v>1395.79</v>
      </c>
      <c r="Q22" s="33">
        <v>29</v>
      </c>
      <c r="R22" s="33">
        <v>504.6</v>
      </c>
      <c r="S22" s="33">
        <v>1</v>
      </c>
      <c r="T22" s="33">
        <v>1</v>
      </c>
      <c r="U22" s="33">
        <v>112</v>
      </c>
      <c r="V22" s="33">
        <v>193</v>
      </c>
      <c r="W22" s="59">
        <f t="shared" si="2"/>
      </c>
      <c r="X22" s="60">
        <f t="shared" si="3"/>
      </c>
      <c r="Y22" s="37">
        <v>24</v>
      </c>
      <c r="Z22" s="33">
        <v>1443.01</v>
      </c>
      <c r="AA22" s="33">
        <v>52</v>
      </c>
      <c r="AB22" s="33">
        <v>104.44</v>
      </c>
      <c r="AC22" s="33">
        <v>130</v>
      </c>
      <c r="AD22" s="33">
        <v>1978.49</v>
      </c>
      <c r="AE22" s="33">
        <v>0</v>
      </c>
      <c r="AF22" s="33">
        <v>0</v>
      </c>
      <c r="AG22" s="33">
        <v>0</v>
      </c>
      <c r="AH22" s="33">
        <v>0</v>
      </c>
      <c r="AI22" s="33">
        <v>4143</v>
      </c>
      <c r="AJ22" s="36">
        <v>1584.86</v>
      </c>
      <c r="AK22" s="53">
        <f t="shared" si="4"/>
      </c>
      <c r="AL22" s="54">
        <f t="shared" si="5"/>
      </c>
      <c r="AM22" s="37">
        <v>10482</v>
      </c>
      <c r="AN22" s="36">
        <v>12343.43</v>
      </c>
      <c r="AO22" s="29"/>
      <c r="AP22" s="37">
        <v>4</v>
      </c>
      <c r="AQ22" s="36">
        <v>479.22</v>
      </c>
      <c r="AR22" s="37">
        <v>1</v>
      </c>
      <c r="AS22" s="33">
        <v>10</v>
      </c>
      <c r="AT22" s="33">
        <v>1</v>
      </c>
      <c r="AU22" s="33">
        <v>0.49</v>
      </c>
      <c r="AV22" s="33">
        <v>1</v>
      </c>
      <c r="AW22" s="33">
        <v>5.65</v>
      </c>
      <c r="AX22" s="72">
        <f t="shared" si="6"/>
      </c>
      <c r="AY22" s="73">
        <f t="shared" si="7"/>
      </c>
      <c r="AZ22" s="37">
        <v>20</v>
      </c>
      <c r="BA22" s="33">
        <v>5.36</v>
      </c>
      <c r="BB22" s="33">
        <v>11</v>
      </c>
      <c r="BC22" s="33">
        <v>181.13</v>
      </c>
      <c r="BD22" s="33">
        <v>404</v>
      </c>
      <c r="BE22" s="33">
        <v>959.67</v>
      </c>
      <c r="BF22" s="33">
        <v>1462</v>
      </c>
      <c r="BG22" s="36">
        <v>4256.24</v>
      </c>
      <c r="BH22" s="78">
        <f t="shared" si="8"/>
      </c>
      <c r="BI22" s="79">
        <f t="shared" si="9"/>
      </c>
    </row>
    <row r="23">
      <c r="A23" s="34">
        <v>16</v>
      </c>
      <c r="B23" s="35" t="s">
        <v>54</v>
      </c>
      <c r="C23" s="37">
        <v>103020</v>
      </c>
      <c r="D23" s="33">
        <v>165624.93</v>
      </c>
      <c r="E23" s="33">
        <v>7717</v>
      </c>
      <c r="F23" s="33">
        <v>12703.37</v>
      </c>
      <c r="G23" s="33">
        <v>15</v>
      </c>
      <c r="H23" s="33">
        <v>113.38</v>
      </c>
      <c r="I23" s="33">
        <v>43</v>
      </c>
      <c r="J23" s="33">
        <v>2523.93</v>
      </c>
      <c r="K23" s="65">
        <f t="shared" si="0"/>
      </c>
      <c r="L23" s="66">
        <f t="shared" si="1"/>
      </c>
      <c r="M23" s="37">
        <v>4491</v>
      </c>
      <c r="N23" s="33">
        <v>19967.05</v>
      </c>
      <c r="O23" s="33">
        <v>736</v>
      </c>
      <c r="P23" s="33">
        <v>21984.8</v>
      </c>
      <c r="Q23" s="33">
        <v>32</v>
      </c>
      <c r="R23" s="33">
        <v>1930.12</v>
      </c>
      <c r="S23" s="33">
        <v>7</v>
      </c>
      <c r="T23" s="33">
        <v>56.4</v>
      </c>
      <c r="U23" s="33">
        <v>160</v>
      </c>
      <c r="V23" s="33">
        <v>1410.65</v>
      </c>
      <c r="W23" s="59">
        <f t="shared" si="2"/>
      </c>
      <c r="X23" s="60">
        <f t="shared" si="3"/>
      </c>
      <c r="Y23" s="37">
        <v>0</v>
      </c>
      <c r="Z23" s="33">
        <v>0</v>
      </c>
      <c r="AA23" s="33">
        <v>174</v>
      </c>
      <c r="AB23" s="33">
        <v>307.95</v>
      </c>
      <c r="AC23" s="33">
        <v>1214</v>
      </c>
      <c r="AD23" s="33">
        <v>9535.61</v>
      </c>
      <c r="AE23" s="33">
        <v>0</v>
      </c>
      <c r="AF23" s="33">
        <v>0</v>
      </c>
      <c r="AG23" s="33">
        <v>0</v>
      </c>
      <c r="AH23" s="33">
        <v>0</v>
      </c>
      <c r="AI23" s="33">
        <v>744</v>
      </c>
      <c r="AJ23" s="36">
        <v>5881.12</v>
      </c>
      <c r="AK23" s="53">
        <f t="shared" si="4"/>
      </c>
      <c r="AL23" s="54">
        <f t="shared" si="5"/>
      </c>
      <c r="AM23" s="37">
        <v>53319</v>
      </c>
      <c r="AN23" s="36">
        <v>75276.05</v>
      </c>
      <c r="AO23" s="29"/>
      <c r="AP23" s="37">
        <v>11</v>
      </c>
      <c r="AQ23" s="36">
        <v>1046.37</v>
      </c>
      <c r="AR23" s="37">
        <v>14</v>
      </c>
      <c r="AS23" s="33">
        <v>15.63</v>
      </c>
      <c r="AT23" s="33">
        <v>2</v>
      </c>
      <c r="AU23" s="33">
        <v>300</v>
      </c>
      <c r="AV23" s="33">
        <v>40</v>
      </c>
      <c r="AW23" s="33">
        <v>3084.22</v>
      </c>
      <c r="AX23" s="72">
        <f t="shared" si="6"/>
      </c>
      <c r="AY23" s="73">
        <f t="shared" si="7"/>
      </c>
      <c r="AZ23" s="37">
        <v>31</v>
      </c>
      <c r="BA23" s="33">
        <v>52.57</v>
      </c>
      <c r="BB23" s="33">
        <v>239</v>
      </c>
      <c r="BC23" s="33">
        <v>4496.97</v>
      </c>
      <c r="BD23" s="33">
        <v>9669</v>
      </c>
      <c r="BE23" s="33">
        <v>4566.76</v>
      </c>
      <c r="BF23" s="33">
        <v>5979</v>
      </c>
      <c r="BG23" s="36">
        <v>186706.29</v>
      </c>
      <c r="BH23" s="78">
        <f t="shared" si="8"/>
      </c>
      <c r="BI23" s="79">
        <f t="shared" si="9"/>
      </c>
    </row>
    <row r="24">
      <c r="A24" s="34">
        <v>17</v>
      </c>
      <c r="B24" s="35" t="s">
        <v>55</v>
      </c>
      <c r="C24" s="37">
        <v>127090</v>
      </c>
      <c r="D24" s="33">
        <v>242579.24</v>
      </c>
      <c r="E24" s="33">
        <v>8536</v>
      </c>
      <c r="F24" s="33">
        <v>22447.41</v>
      </c>
      <c r="G24" s="33">
        <v>38</v>
      </c>
      <c r="H24" s="33">
        <v>308.77</v>
      </c>
      <c r="I24" s="33">
        <v>64</v>
      </c>
      <c r="J24" s="33">
        <v>2580.14</v>
      </c>
      <c r="K24" s="65">
        <f t="shared" si="0"/>
      </c>
      <c r="L24" s="66">
        <f t="shared" si="1"/>
      </c>
      <c r="M24" s="37">
        <v>4110</v>
      </c>
      <c r="N24" s="33">
        <v>11126.92</v>
      </c>
      <c r="O24" s="33">
        <v>259</v>
      </c>
      <c r="P24" s="33">
        <v>4744.96</v>
      </c>
      <c r="Q24" s="33">
        <v>8</v>
      </c>
      <c r="R24" s="33">
        <v>1340.75</v>
      </c>
      <c r="S24" s="33">
        <v>1</v>
      </c>
      <c r="T24" s="33">
        <v>3</v>
      </c>
      <c r="U24" s="33">
        <v>35</v>
      </c>
      <c r="V24" s="33">
        <v>169</v>
      </c>
      <c r="W24" s="59">
        <f t="shared" si="2"/>
      </c>
      <c r="X24" s="60">
        <f t="shared" si="3"/>
      </c>
      <c r="Y24" s="37">
        <v>0</v>
      </c>
      <c r="Z24" s="33">
        <v>0</v>
      </c>
      <c r="AA24" s="33">
        <v>154</v>
      </c>
      <c r="AB24" s="33">
        <v>265.4</v>
      </c>
      <c r="AC24" s="33">
        <v>768</v>
      </c>
      <c r="AD24" s="33">
        <v>8567.27</v>
      </c>
      <c r="AE24" s="33">
        <v>0</v>
      </c>
      <c r="AF24" s="33">
        <v>0</v>
      </c>
      <c r="AG24" s="33">
        <v>0</v>
      </c>
      <c r="AH24" s="33">
        <v>0</v>
      </c>
      <c r="AI24" s="33">
        <v>350</v>
      </c>
      <c r="AJ24" s="36">
        <v>698.06</v>
      </c>
      <c r="AK24" s="53">
        <f t="shared" si="4"/>
      </c>
      <c r="AL24" s="54">
        <f t="shared" si="5"/>
      </c>
      <c r="AM24" s="37">
        <v>64772</v>
      </c>
      <c r="AN24" s="36">
        <v>103516.96</v>
      </c>
      <c r="AO24" s="29"/>
      <c r="AP24" s="37">
        <v>5</v>
      </c>
      <c r="AQ24" s="36">
        <v>760.18</v>
      </c>
      <c r="AR24" s="37">
        <v>3</v>
      </c>
      <c r="AS24" s="33">
        <v>0</v>
      </c>
      <c r="AT24" s="33">
        <v>0</v>
      </c>
      <c r="AU24" s="33">
        <v>0</v>
      </c>
      <c r="AV24" s="33">
        <v>9</v>
      </c>
      <c r="AW24" s="33">
        <v>0.7</v>
      </c>
      <c r="AX24" s="72">
        <f t="shared" si="6"/>
      </c>
      <c r="AY24" s="73">
        <f t="shared" si="7"/>
      </c>
      <c r="AZ24" s="37">
        <v>22</v>
      </c>
      <c r="BA24" s="33">
        <v>44.06</v>
      </c>
      <c r="BB24" s="33">
        <v>43</v>
      </c>
      <c r="BC24" s="33">
        <v>609.14</v>
      </c>
      <c r="BD24" s="33">
        <v>980</v>
      </c>
      <c r="BE24" s="33">
        <v>2245.94</v>
      </c>
      <c r="BF24" s="33">
        <v>2684</v>
      </c>
      <c r="BG24" s="36">
        <v>9539.55</v>
      </c>
      <c r="BH24" s="78">
        <f t="shared" si="8"/>
      </c>
      <c r="BI24" s="79">
        <f t="shared" si="9"/>
      </c>
    </row>
    <row r="25">
      <c r="A25" s="34">
        <v>18</v>
      </c>
      <c r="B25" s="35" t="s">
        <v>56</v>
      </c>
      <c r="C25" s="37">
        <v>24274</v>
      </c>
      <c r="D25" s="33">
        <v>64332.01</v>
      </c>
      <c r="E25" s="33">
        <v>6503</v>
      </c>
      <c r="F25" s="33">
        <v>13293.29</v>
      </c>
      <c r="G25" s="33">
        <v>47</v>
      </c>
      <c r="H25" s="33">
        <v>1540.53</v>
      </c>
      <c r="I25" s="33">
        <v>564</v>
      </c>
      <c r="J25" s="33">
        <v>1502.82</v>
      </c>
      <c r="K25" s="65">
        <f t="shared" si="0"/>
      </c>
      <c r="L25" s="66">
        <f t="shared" si="1"/>
      </c>
      <c r="M25" s="37">
        <v>4753</v>
      </c>
      <c r="N25" s="33">
        <v>11535.64</v>
      </c>
      <c r="O25" s="33">
        <v>269</v>
      </c>
      <c r="P25" s="33">
        <v>4943.09</v>
      </c>
      <c r="Q25" s="33">
        <v>3</v>
      </c>
      <c r="R25" s="33">
        <v>122.35</v>
      </c>
      <c r="S25" s="33">
        <v>15</v>
      </c>
      <c r="T25" s="33">
        <v>18.47</v>
      </c>
      <c r="U25" s="33">
        <v>955</v>
      </c>
      <c r="V25" s="33">
        <v>401.73</v>
      </c>
      <c r="W25" s="59">
        <f t="shared" si="2"/>
      </c>
      <c r="X25" s="60">
        <f t="shared" si="3"/>
      </c>
      <c r="Y25" s="37">
        <v>0</v>
      </c>
      <c r="Z25" s="33">
        <v>0</v>
      </c>
      <c r="AA25" s="33">
        <v>208</v>
      </c>
      <c r="AB25" s="33">
        <v>355.36</v>
      </c>
      <c r="AC25" s="33">
        <v>407</v>
      </c>
      <c r="AD25" s="33">
        <v>4138.31</v>
      </c>
      <c r="AE25" s="33">
        <v>2</v>
      </c>
      <c r="AF25" s="33">
        <v>10</v>
      </c>
      <c r="AG25" s="33">
        <v>10</v>
      </c>
      <c r="AH25" s="33">
        <v>8.38</v>
      </c>
      <c r="AI25" s="33">
        <v>1980</v>
      </c>
      <c r="AJ25" s="36">
        <v>2320.38</v>
      </c>
      <c r="AK25" s="53">
        <f t="shared" si="4"/>
      </c>
      <c r="AL25" s="54">
        <f t="shared" si="5"/>
      </c>
      <c r="AM25" s="37">
        <v>13735</v>
      </c>
      <c r="AN25" s="36">
        <v>22634.89</v>
      </c>
      <c r="AO25" s="29"/>
      <c r="AP25" s="37">
        <v>16</v>
      </c>
      <c r="AQ25" s="36">
        <v>1140.6</v>
      </c>
      <c r="AR25" s="37">
        <v>2</v>
      </c>
      <c r="AS25" s="33">
        <v>2</v>
      </c>
      <c r="AT25" s="33">
        <v>0</v>
      </c>
      <c r="AU25" s="33">
        <v>0</v>
      </c>
      <c r="AV25" s="33">
        <v>5</v>
      </c>
      <c r="AW25" s="33">
        <v>402.03</v>
      </c>
      <c r="AX25" s="72">
        <f t="shared" si="6"/>
      </c>
      <c r="AY25" s="73">
        <f t="shared" si="7"/>
      </c>
      <c r="AZ25" s="37">
        <v>70</v>
      </c>
      <c r="BA25" s="33">
        <v>52.62</v>
      </c>
      <c r="BB25" s="33">
        <v>226</v>
      </c>
      <c r="BC25" s="33">
        <v>2101.15</v>
      </c>
      <c r="BD25" s="33">
        <v>1435</v>
      </c>
      <c r="BE25" s="33">
        <v>3921.03</v>
      </c>
      <c r="BF25" s="33">
        <v>3874</v>
      </c>
      <c r="BG25" s="36">
        <v>16592.69</v>
      </c>
      <c r="BH25" s="78">
        <f t="shared" si="8"/>
      </c>
      <c r="BI25" s="79">
        <f t="shared" si="9"/>
      </c>
    </row>
    <row r="26">
      <c r="A26" s="34">
        <v>19</v>
      </c>
      <c r="B26" s="35" t="s">
        <v>57</v>
      </c>
      <c r="C26" s="37">
        <v>55826</v>
      </c>
      <c r="D26" s="33">
        <v>156130.89</v>
      </c>
      <c r="E26" s="33">
        <v>8806</v>
      </c>
      <c r="F26" s="33">
        <v>19650.39</v>
      </c>
      <c r="G26" s="33">
        <v>63</v>
      </c>
      <c r="H26" s="33">
        <v>1403.11</v>
      </c>
      <c r="I26" s="33">
        <v>1219</v>
      </c>
      <c r="J26" s="33">
        <v>8749.09</v>
      </c>
      <c r="K26" s="65">
        <f t="shared" si="0"/>
      </c>
      <c r="L26" s="66">
        <f t="shared" si="1"/>
      </c>
      <c r="M26" s="37">
        <v>11279</v>
      </c>
      <c r="N26" s="33">
        <v>48789.77</v>
      </c>
      <c r="O26" s="33">
        <v>1354</v>
      </c>
      <c r="P26" s="33">
        <v>27671.2</v>
      </c>
      <c r="Q26" s="33">
        <v>307</v>
      </c>
      <c r="R26" s="33">
        <v>8586.6</v>
      </c>
      <c r="S26" s="33">
        <v>213</v>
      </c>
      <c r="T26" s="33">
        <v>2367.79</v>
      </c>
      <c r="U26" s="33">
        <v>48</v>
      </c>
      <c r="V26" s="33">
        <v>5371.72</v>
      </c>
      <c r="W26" s="59">
        <f t="shared" si="2"/>
      </c>
      <c r="X26" s="60">
        <f t="shared" si="3"/>
      </c>
      <c r="Y26" s="37">
        <v>0</v>
      </c>
      <c r="Z26" s="33">
        <v>0</v>
      </c>
      <c r="AA26" s="33">
        <v>263</v>
      </c>
      <c r="AB26" s="33">
        <v>463.66</v>
      </c>
      <c r="AC26" s="33">
        <v>2479</v>
      </c>
      <c r="AD26" s="33">
        <v>13748.32</v>
      </c>
      <c r="AE26" s="33">
        <v>1</v>
      </c>
      <c r="AF26" s="33">
        <v>0.09</v>
      </c>
      <c r="AG26" s="33">
        <v>3</v>
      </c>
      <c r="AH26" s="33">
        <v>400</v>
      </c>
      <c r="AI26" s="33">
        <v>3295</v>
      </c>
      <c r="AJ26" s="36">
        <v>3274.46</v>
      </c>
      <c r="AK26" s="53">
        <f t="shared" si="4"/>
      </c>
      <c r="AL26" s="54">
        <f t="shared" si="5"/>
      </c>
      <c r="AM26" s="37">
        <v>33300</v>
      </c>
      <c r="AN26" s="36">
        <v>55282.89</v>
      </c>
      <c r="AO26" s="29"/>
      <c r="AP26" s="37">
        <v>1945</v>
      </c>
      <c r="AQ26" s="36">
        <v>3490.33</v>
      </c>
      <c r="AR26" s="37">
        <v>24</v>
      </c>
      <c r="AS26" s="33">
        <v>88.97</v>
      </c>
      <c r="AT26" s="33">
        <v>6</v>
      </c>
      <c r="AU26" s="33">
        <v>534.83</v>
      </c>
      <c r="AV26" s="33">
        <v>45</v>
      </c>
      <c r="AW26" s="33">
        <v>5917.94</v>
      </c>
      <c r="AX26" s="72">
        <f t="shared" si="6"/>
      </c>
      <c r="AY26" s="73">
        <f t="shared" si="7"/>
      </c>
      <c r="AZ26" s="37">
        <v>46</v>
      </c>
      <c r="BA26" s="33">
        <v>64.18</v>
      </c>
      <c r="BB26" s="33">
        <v>170</v>
      </c>
      <c r="BC26" s="33">
        <v>3563.08</v>
      </c>
      <c r="BD26" s="33">
        <v>30431</v>
      </c>
      <c r="BE26" s="33">
        <v>9321.64</v>
      </c>
      <c r="BF26" s="33">
        <v>11055</v>
      </c>
      <c r="BG26" s="36">
        <v>75758.95</v>
      </c>
      <c r="BH26" s="78">
        <f t="shared" si="8"/>
      </c>
      <c r="BI26" s="79">
        <f t="shared" si="9"/>
      </c>
    </row>
    <row r="27">
      <c r="A27" s="34">
        <v>20</v>
      </c>
      <c r="B27" s="35" t="s">
        <v>58</v>
      </c>
      <c r="C27" s="37">
        <v>25547</v>
      </c>
      <c r="D27" s="33">
        <v>22307.27</v>
      </c>
      <c r="E27" s="33">
        <v>1317</v>
      </c>
      <c r="F27" s="33">
        <v>2259.62</v>
      </c>
      <c r="G27" s="33">
        <v>1</v>
      </c>
      <c r="H27" s="33">
        <v>21</v>
      </c>
      <c r="I27" s="33">
        <v>37</v>
      </c>
      <c r="J27" s="33">
        <v>78.49</v>
      </c>
      <c r="K27" s="65">
        <f t="shared" si="0"/>
      </c>
      <c r="L27" s="66">
        <f t="shared" si="1"/>
      </c>
      <c r="M27" s="37">
        <v>1055</v>
      </c>
      <c r="N27" s="33">
        <v>1375.52</v>
      </c>
      <c r="O27" s="33">
        <v>68</v>
      </c>
      <c r="P27" s="33">
        <v>585.35</v>
      </c>
      <c r="Q27" s="33">
        <v>0</v>
      </c>
      <c r="R27" s="33">
        <v>0</v>
      </c>
      <c r="S27" s="33">
        <v>0</v>
      </c>
      <c r="T27" s="33">
        <v>0</v>
      </c>
      <c r="U27" s="33">
        <v>53</v>
      </c>
      <c r="V27" s="33">
        <v>91.41</v>
      </c>
      <c r="W27" s="59">
        <f t="shared" si="2"/>
      </c>
      <c r="X27" s="60">
        <f t="shared" si="3"/>
      </c>
      <c r="Y27" s="37">
        <v>0</v>
      </c>
      <c r="Z27" s="33">
        <v>0</v>
      </c>
      <c r="AA27" s="33">
        <v>40</v>
      </c>
      <c r="AB27" s="33">
        <v>38.79</v>
      </c>
      <c r="AC27" s="33">
        <v>119</v>
      </c>
      <c r="AD27" s="33">
        <v>1170.06</v>
      </c>
      <c r="AE27" s="33">
        <v>0</v>
      </c>
      <c r="AF27" s="33">
        <v>0</v>
      </c>
      <c r="AG27" s="33">
        <v>0</v>
      </c>
      <c r="AH27" s="33">
        <v>0</v>
      </c>
      <c r="AI27" s="33">
        <v>193</v>
      </c>
      <c r="AJ27" s="36">
        <v>278.18</v>
      </c>
      <c r="AK27" s="53">
        <f t="shared" si="4"/>
      </c>
      <c r="AL27" s="54">
        <f t="shared" si="5"/>
      </c>
      <c r="AM27" s="37">
        <v>6825</v>
      </c>
      <c r="AN27" s="36">
        <v>6833.76</v>
      </c>
      <c r="AO27" s="29"/>
      <c r="AP27" s="37">
        <v>1</v>
      </c>
      <c r="AQ27" s="36">
        <v>21</v>
      </c>
      <c r="AR27" s="37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72">
        <f t="shared" si="6"/>
      </c>
      <c r="AY27" s="73">
        <f t="shared" si="7"/>
      </c>
      <c r="AZ27" s="37">
        <v>0</v>
      </c>
      <c r="BA27" s="33">
        <v>0</v>
      </c>
      <c r="BB27" s="33">
        <v>4</v>
      </c>
      <c r="BC27" s="33">
        <v>63.57</v>
      </c>
      <c r="BD27" s="33">
        <v>6702</v>
      </c>
      <c r="BE27" s="33">
        <v>1971.71</v>
      </c>
      <c r="BF27" s="33">
        <v>664</v>
      </c>
      <c r="BG27" s="36">
        <v>2599.27</v>
      </c>
      <c r="BH27" s="78">
        <f t="shared" si="8"/>
      </c>
      <c r="BI27" s="79">
        <f t="shared" si="9"/>
      </c>
    </row>
    <row r="28">
      <c r="A28" s="34">
        <v>21</v>
      </c>
      <c r="B28" s="35" t="s">
        <v>59</v>
      </c>
      <c r="C28" s="37">
        <v>100456</v>
      </c>
      <c r="D28" s="33">
        <v>189989.29</v>
      </c>
      <c r="E28" s="33">
        <v>11339</v>
      </c>
      <c r="F28" s="33">
        <v>37346.16</v>
      </c>
      <c r="G28" s="33">
        <v>81</v>
      </c>
      <c r="H28" s="33">
        <v>5230.61</v>
      </c>
      <c r="I28" s="33">
        <v>2602</v>
      </c>
      <c r="J28" s="33">
        <v>35354.57</v>
      </c>
      <c r="K28" s="65">
        <f t="shared" si="0"/>
      </c>
      <c r="L28" s="66">
        <f t="shared" si="1"/>
      </c>
      <c r="M28" s="37">
        <v>8574</v>
      </c>
      <c r="N28" s="33">
        <v>40063.75</v>
      </c>
      <c r="O28" s="33">
        <v>637</v>
      </c>
      <c r="P28" s="33">
        <v>19625.72</v>
      </c>
      <c r="Q28" s="33">
        <v>50</v>
      </c>
      <c r="R28" s="33">
        <v>5723.7</v>
      </c>
      <c r="S28" s="33">
        <v>32</v>
      </c>
      <c r="T28" s="33">
        <v>652.16</v>
      </c>
      <c r="U28" s="33">
        <v>2358</v>
      </c>
      <c r="V28" s="33">
        <v>1085.12</v>
      </c>
      <c r="W28" s="59">
        <f t="shared" si="2"/>
      </c>
      <c r="X28" s="60">
        <f t="shared" si="3"/>
      </c>
      <c r="Y28" s="37">
        <v>0</v>
      </c>
      <c r="Z28" s="33">
        <v>0</v>
      </c>
      <c r="AA28" s="33">
        <v>602</v>
      </c>
      <c r="AB28" s="33">
        <v>645</v>
      </c>
      <c r="AC28" s="33">
        <v>1600</v>
      </c>
      <c r="AD28" s="33">
        <v>14398.55</v>
      </c>
      <c r="AE28" s="33">
        <v>6</v>
      </c>
      <c r="AF28" s="33">
        <v>489.47</v>
      </c>
      <c r="AG28" s="33">
        <v>2</v>
      </c>
      <c r="AH28" s="33">
        <v>339.97</v>
      </c>
      <c r="AI28" s="33">
        <v>2739</v>
      </c>
      <c r="AJ28" s="36">
        <v>1454.26</v>
      </c>
      <c r="AK28" s="53">
        <f t="shared" si="4"/>
      </c>
      <c r="AL28" s="54">
        <f t="shared" si="5"/>
      </c>
      <c r="AM28" s="37">
        <v>75835</v>
      </c>
      <c r="AN28" s="36">
        <v>118308.45</v>
      </c>
      <c r="AO28" s="29"/>
      <c r="AP28" s="37">
        <v>1156</v>
      </c>
      <c r="AQ28" s="36">
        <v>29485.05</v>
      </c>
      <c r="AR28" s="37">
        <v>54</v>
      </c>
      <c r="AS28" s="33">
        <v>1528.05</v>
      </c>
      <c r="AT28" s="33">
        <v>2</v>
      </c>
      <c r="AU28" s="33">
        <v>80.35</v>
      </c>
      <c r="AV28" s="33">
        <v>12</v>
      </c>
      <c r="AW28" s="33">
        <v>93.68</v>
      </c>
      <c r="AX28" s="72">
        <f t="shared" si="6"/>
      </c>
      <c r="AY28" s="73">
        <f t="shared" si="7"/>
      </c>
      <c r="AZ28" s="37">
        <v>82</v>
      </c>
      <c r="BA28" s="33">
        <v>24.02</v>
      </c>
      <c r="BB28" s="33">
        <v>315</v>
      </c>
      <c r="BC28" s="33">
        <v>4553.78</v>
      </c>
      <c r="BD28" s="33">
        <v>31258</v>
      </c>
      <c r="BE28" s="33">
        <v>4827.92</v>
      </c>
      <c r="BF28" s="33">
        <v>5045</v>
      </c>
      <c r="BG28" s="36">
        <v>65006.49</v>
      </c>
      <c r="BH28" s="78">
        <f t="shared" si="8"/>
      </c>
      <c r="BI28" s="79">
        <f t="shared" si="9"/>
      </c>
    </row>
    <row r="29">
      <c r="A29" s="34">
        <v>22</v>
      </c>
      <c r="B29" s="35" t="s">
        <v>60</v>
      </c>
      <c r="C29" s="37">
        <v>87034</v>
      </c>
      <c r="D29" s="33">
        <v>151070.19</v>
      </c>
      <c r="E29" s="33">
        <v>3498</v>
      </c>
      <c r="F29" s="33">
        <v>19112.17</v>
      </c>
      <c r="G29" s="33">
        <v>486</v>
      </c>
      <c r="H29" s="33">
        <v>3421.86</v>
      </c>
      <c r="I29" s="33">
        <v>43</v>
      </c>
      <c r="J29" s="33">
        <v>9421.73</v>
      </c>
      <c r="K29" s="65">
        <f t="shared" si="0"/>
      </c>
      <c r="L29" s="66">
        <f t="shared" si="1"/>
      </c>
      <c r="M29" s="37">
        <v>2103</v>
      </c>
      <c r="N29" s="33">
        <v>21028.79</v>
      </c>
      <c r="O29" s="33">
        <v>949</v>
      </c>
      <c r="P29" s="33">
        <v>96033.54</v>
      </c>
      <c r="Q29" s="33">
        <v>80</v>
      </c>
      <c r="R29" s="33">
        <v>20931.36</v>
      </c>
      <c r="S29" s="33">
        <v>0</v>
      </c>
      <c r="T29" s="33">
        <v>0</v>
      </c>
      <c r="U29" s="33">
        <v>36</v>
      </c>
      <c r="V29" s="33">
        <v>307</v>
      </c>
      <c r="W29" s="59">
        <f t="shared" si="2"/>
      </c>
      <c r="X29" s="60">
        <f t="shared" si="3"/>
      </c>
      <c r="Y29" s="37">
        <v>0</v>
      </c>
      <c r="Z29" s="33">
        <v>0</v>
      </c>
      <c r="AA29" s="33">
        <v>54</v>
      </c>
      <c r="AB29" s="33">
        <v>69.33</v>
      </c>
      <c r="AC29" s="33">
        <v>313</v>
      </c>
      <c r="AD29" s="33">
        <v>4336.5</v>
      </c>
      <c r="AE29" s="33">
        <v>9</v>
      </c>
      <c r="AF29" s="33">
        <v>34</v>
      </c>
      <c r="AG29" s="33">
        <v>0</v>
      </c>
      <c r="AH29" s="33">
        <v>0</v>
      </c>
      <c r="AI29" s="33">
        <v>433</v>
      </c>
      <c r="AJ29" s="36">
        <v>1072.93</v>
      </c>
      <c r="AK29" s="53">
        <f t="shared" si="4"/>
      </c>
      <c r="AL29" s="54">
        <f t="shared" si="5"/>
      </c>
      <c r="AM29" s="37">
        <v>46530</v>
      </c>
      <c r="AN29" s="36">
        <v>48197.46</v>
      </c>
      <c r="AO29" s="29"/>
      <c r="AP29" s="37">
        <v>0</v>
      </c>
      <c r="AQ29" s="36">
        <v>0</v>
      </c>
      <c r="AR29" s="37">
        <v>0</v>
      </c>
      <c r="AS29" s="33">
        <v>0</v>
      </c>
      <c r="AT29" s="33">
        <v>1</v>
      </c>
      <c r="AU29" s="33">
        <v>500</v>
      </c>
      <c r="AV29" s="33">
        <v>11</v>
      </c>
      <c r="AW29" s="33">
        <v>5015.05</v>
      </c>
      <c r="AX29" s="72">
        <f t="shared" si="6"/>
      </c>
      <c r="AY29" s="73">
        <f t="shared" si="7"/>
      </c>
      <c r="AZ29" s="37">
        <v>41</v>
      </c>
      <c r="BA29" s="33">
        <v>13.94</v>
      </c>
      <c r="BB29" s="33">
        <v>64</v>
      </c>
      <c r="BC29" s="33">
        <v>1986.5</v>
      </c>
      <c r="BD29" s="33">
        <v>3476</v>
      </c>
      <c r="BE29" s="33">
        <v>2421.05</v>
      </c>
      <c r="BF29" s="33">
        <v>10407</v>
      </c>
      <c r="BG29" s="36">
        <v>79537.32</v>
      </c>
      <c r="BH29" s="78">
        <f t="shared" si="8"/>
      </c>
      <c r="BI29" s="79">
        <f t="shared" si="9"/>
      </c>
    </row>
    <row r="30">
      <c r="A30" s="34">
        <v>23</v>
      </c>
      <c r="B30" s="35" t="s">
        <v>61</v>
      </c>
      <c r="C30" s="37">
        <v>3693</v>
      </c>
      <c r="D30" s="33">
        <v>12145.1</v>
      </c>
      <c r="E30" s="33">
        <v>1604</v>
      </c>
      <c r="F30" s="33">
        <v>2830.47</v>
      </c>
      <c r="G30" s="33">
        <v>2</v>
      </c>
      <c r="H30" s="33">
        <v>1</v>
      </c>
      <c r="I30" s="33">
        <v>1341</v>
      </c>
      <c r="J30" s="33">
        <v>535.38</v>
      </c>
      <c r="K30" s="65">
        <f ref="K30:K40" t="shared" si="10">C30+E30+G30+I30</f>
      </c>
      <c r="L30" s="66">
        <f ref="L30:L40" t="shared" si="11">D30+F30+H30+J30</f>
      </c>
      <c r="M30" s="37">
        <v>1906</v>
      </c>
      <c r="N30" s="33">
        <v>2095.01</v>
      </c>
      <c r="O30" s="33">
        <v>82</v>
      </c>
      <c r="P30" s="33">
        <v>1410.33</v>
      </c>
      <c r="Q30" s="33">
        <v>3</v>
      </c>
      <c r="R30" s="33">
        <v>1810.38</v>
      </c>
      <c r="S30" s="33">
        <v>0</v>
      </c>
      <c r="T30" s="33">
        <v>0</v>
      </c>
      <c r="U30" s="33">
        <v>859</v>
      </c>
      <c r="V30" s="33">
        <v>392.59</v>
      </c>
      <c r="W30" s="59">
        <f ref="W30:W40" t="shared" si="12">M30+O30+Q30+S30+U30</f>
      </c>
      <c r="X30" s="60">
        <f ref="X30:X40" t="shared" si="13">N30+P30+R30+T30+V30</f>
      </c>
      <c r="Y30" s="37">
        <v>0</v>
      </c>
      <c r="Z30" s="33">
        <v>0</v>
      </c>
      <c r="AA30" s="33">
        <v>46</v>
      </c>
      <c r="AB30" s="33">
        <v>76.2</v>
      </c>
      <c r="AC30" s="33">
        <v>89</v>
      </c>
      <c r="AD30" s="33">
        <v>725.72</v>
      </c>
      <c r="AE30" s="33">
        <v>0</v>
      </c>
      <c r="AF30" s="33">
        <v>0</v>
      </c>
      <c r="AG30" s="33">
        <v>0</v>
      </c>
      <c r="AH30" s="33">
        <v>0</v>
      </c>
      <c r="AI30" s="33">
        <v>117</v>
      </c>
      <c r="AJ30" s="36">
        <v>162.23</v>
      </c>
      <c r="AK30" s="53">
        <f ref="AK30:AK40" t="shared" si="14">K30+W30+Y30+AA30+AC30+AE30+AG30+AI30</f>
      </c>
      <c r="AL30" s="54">
        <f ref="AL30:AL40" t="shared" si="15">L30+X30+Z30+AB30+AD30+AF30+AH30+AJ30</f>
      </c>
      <c r="AM30" s="37">
        <v>5552</v>
      </c>
      <c r="AN30" s="36">
        <v>5087.21</v>
      </c>
      <c r="AO30" s="29"/>
      <c r="AP30" s="37">
        <v>0</v>
      </c>
      <c r="AQ30" s="36">
        <v>0</v>
      </c>
      <c r="AR30" s="37">
        <v>0</v>
      </c>
      <c r="AS30" s="33">
        <v>0</v>
      </c>
      <c r="AT30" s="33">
        <v>0</v>
      </c>
      <c r="AU30" s="33">
        <v>0</v>
      </c>
      <c r="AV30" s="33">
        <v>1</v>
      </c>
      <c r="AW30" s="33">
        <v>0.5</v>
      </c>
      <c r="AX30" s="72">
        <f t="shared" si="6"/>
      </c>
      <c r="AY30" s="73">
        <f t="shared" si="7"/>
      </c>
      <c r="AZ30" s="37">
        <v>42</v>
      </c>
      <c r="BA30" s="33">
        <v>1.79</v>
      </c>
      <c r="BB30" s="33">
        <v>4</v>
      </c>
      <c r="BC30" s="33">
        <v>59.85</v>
      </c>
      <c r="BD30" s="33">
        <v>131</v>
      </c>
      <c r="BE30" s="33">
        <v>322.34</v>
      </c>
      <c r="BF30" s="33">
        <v>460</v>
      </c>
      <c r="BG30" s="36">
        <v>1070.21</v>
      </c>
      <c r="BH30" s="78">
        <f t="shared" si="8"/>
      </c>
      <c r="BI30" s="79">
        <f t="shared" si="9"/>
      </c>
    </row>
    <row r="31">
      <c r="A31" s="34">
        <v>24</v>
      </c>
      <c r="B31" s="35" t="s">
        <v>62</v>
      </c>
      <c r="C31" s="37">
        <v>6220</v>
      </c>
      <c r="D31" s="33">
        <v>9528.44</v>
      </c>
      <c r="E31" s="33">
        <v>4593</v>
      </c>
      <c r="F31" s="33">
        <v>5611.09</v>
      </c>
      <c r="G31" s="33">
        <v>15</v>
      </c>
      <c r="H31" s="33">
        <v>1128.42</v>
      </c>
      <c r="I31" s="33">
        <v>67</v>
      </c>
      <c r="J31" s="33">
        <v>2177.45</v>
      </c>
      <c r="K31" s="65">
        <f t="shared" si="10"/>
      </c>
      <c r="L31" s="66">
        <f t="shared" si="11"/>
      </c>
      <c r="M31" s="37">
        <v>4115</v>
      </c>
      <c r="N31" s="33">
        <v>54922.92</v>
      </c>
      <c r="O31" s="33">
        <v>376</v>
      </c>
      <c r="P31" s="33">
        <v>5014.81</v>
      </c>
      <c r="Q31" s="33">
        <v>13</v>
      </c>
      <c r="R31" s="33">
        <v>1205.47</v>
      </c>
      <c r="S31" s="33">
        <v>8</v>
      </c>
      <c r="T31" s="33">
        <v>94</v>
      </c>
      <c r="U31" s="33">
        <v>2</v>
      </c>
      <c r="V31" s="33">
        <v>3.03</v>
      </c>
      <c r="W31" s="59">
        <f t="shared" si="12"/>
      </c>
      <c r="X31" s="60">
        <f t="shared" si="13"/>
      </c>
      <c r="Y31" s="37">
        <v>0</v>
      </c>
      <c r="Z31" s="33">
        <v>0</v>
      </c>
      <c r="AA31" s="33">
        <v>189</v>
      </c>
      <c r="AB31" s="33">
        <v>408.93</v>
      </c>
      <c r="AC31" s="33">
        <v>1262</v>
      </c>
      <c r="AD31" s="33">
        <v>11510.42</v>
      </c>
      <c r="AE31" s="33">
        <v>0</v>
      </c>
      <c r="AF31" s="33">
        <v>0</v>
      </c>
      <c r="AG31" s="33">
        <v>0</v>
      </c>
      <c r="AH31" s="33">
        <v>0</v>
      </c>
      <c r="AI31" s="33">
        <v>481</v>
      </c>
      <c r="AJ31" s="36">
        <v>2803.4</v>
      </c>
      <c r="AK31" s="53">
        <f t="shared" si="14"/>
      </c>
      <c r="AL31" s="54">
        <f t="shared" si="15"/>
      </c>
      <c r="AM31" s="37">
        <v>11738</v>
      </c>
      <c r="AN31" s="36">
        <v>8184.02</v>
      </c>
      <c r="AO31" s="29"/>
      <c r="AP31" s="37">
        <v>1</v>
      </c>
      <c r="AQ31" s="36">
        <v>157.5</v>
      </c>
      <c r="AR31" s="37">
        <v>13</v>
      </c>
      <c r="AS31" s="33">
        <v>4.77</v>
      </c>
      <c r="AT31" s="33">
        <v>1</v>
      </c>
      <c r="AU31" s="33">
        <v>0</v>
      </c>
      <c r="AV31" s="33">
        <v>5</v>
      </c>
      <c r="AW31" s="33">
        <v>0</v>
      </c>
      <c r="AX31" s="72">
        <f t="shared" si="6"/>
      </c>
      <c r="AY31" s="73">
        <f t="shared" si="7"/>
      </c>
      <c r="AZ31" s="37">
        <v>64</v>
      </c>
      <c r="BA31" s="33">
        <v>56.62</v>
      </c>
      <c r="BB31" s="33">
        <v>1524</v>
      </c>
      <c r="BC31" s="33">
        <v>2240.77</v>
      </c>
      <c r="BD31" s="33">
        <v>33503</v>
      </c>
      <c r="BE31" s="33">
        <v>5040.58</v>
      </c>
      <c r="BF31" s="33">
        <v>4409</v>
      </c>
      <c r="BG31" s="36">
        <v>15055.83</v>
      </c>
      <c r="BH31" s="78">
        <f t="shared" si="8"/>
      </c>
      <c r="BI31" s="79">
        <f t="shared" si="9"/>
      </c>
    </row>
    <row r="32">
      <c r="A32" s="34">
        <v>25</v>
      </c>
      <c r="B32" s="35" t="s">
        <v>63</v>
      </c>
      <c r="C32" s="37">
        <v>27058</v>
      </c>
      <c r="D32" s="33">
        <v>22860.7</v>
      </c>
      <c r="E32" s="33">
        <v>4883</v>
      </c>
      <c r="F32" s="33">
        <v>6483.45</v>
      </c>
      <c r="G32" s="33">
        <v>11</v>
      </c>
      <c r="H32" s="33">
        <v>275.01</v>
      </c>
      <c r="I32" s="33">
        <v>7</v>
      </c>
      <c r="J32" s="33">
        <v>10.23</v>
      </c>
      <c r="K32" s="65">
        <f t="shared" si="10"/>
      </c>
      <c r="L32" s="66">
        <f t="shared" si="11"/>
      </c>
      <c r="M32" s="37">
        <v>2319</v>
      </c>
      <c r="N32" s="33">
        <v>7737.6</v>
      </c>
      <c r="O32" s="33">
        <v>148</v>
      </c>
      <c r="P32" s="33">
        <v>3242.41</v>
      </c>
      <c r="Q32" s="33">
        <v>14</v>
      </c>
      <c r="R32" s="33">
        <v>784.94</v>
      </c>
      <c r="S32" s="33">
        <v>12</v>
      </c>
      <c r="T32" s="33">
        <v>19.45</v>
      </c>
      <c r="U32" s="33">
        <v>54</v>
      </c>
      <c r="V32" s="33">
        <v>173.18</v>
      </c>
      <c r="W32" s="59">
        <f t="shared" si="12"/>
      </c>
      <c r="X32" s="60">
        <f t="shared" si="13"/>
      </c>
      <c r="Y32" s="37">
        <v>0</v>
      </c>
      <c r="Z32" s="33">
        <v>0</v>
      </c>
      <c r="AA32" s="33">
        <v>94</v>
      </c>
      <c r="AB32" s="33">
        <v>132.37</v>
      </c>
      <c r="AC32" s="33">
        <v>439</v>
      </c>
      <c r="AD32" s="33">
        <v>2843.22</v>
      </c>
      <c r="AE32" s="33">
        <v>0</v>
      </c>
      <c r="AF32" s="33">
        <v>0</v>
      </c>
      <c r="AG32" s="33">
        <v>0</v>
      </c>
      <c r="AH32" s="33">
        <v>0</v>
      </c>
      <c r="AI32" s="33">
        <v>204</v>
      </c>
      <c r="AJ32" s="36">
        <v>320.27</v>
      </c>
      <c r="AK32" s="53">
        <f t="shared" si="14"/>
      </c>
      <c r="AL32" s="54">
        <f t="shared" si="15"/>
      </c>
      <c r="AM32" s="37">
        <v>10026</v>
      </c>
      <c r="AN32" s="36">
        <v>6644.86</v>
      </c>
      <c r="AO32" s="29"/>
      <c r="AP32" s="37">
        <v>3</v>
      </c>
      <c r="AQ32" s="36">
        <v>241</v>
      </c>
      <c r="AR32" s="37">
        <v>5</v>
      </c>
      <c r="AS32" s="33">
        <v>100.1</v>
      </c>
      <c r="AT32" s="33">
        <v>4</v>
      </c>
      <c r="AU32" s="33">
        <v>452.39</v>
      </c>
      <c r="AV32" s="33">
        <v>15</v>
      </c>
      <c r="AW32" s="33">
        <v>72.83</v>
      </c>
      <c r="AX32" s="72">
        <f t="shared" si="6"/>
      </c>
      <c r="AY32" s="73">
        <f t="shared" si="7"/>
      </c>
      <c r="AZ32" s="37">
        <v>24</v>
      </c>
      <c r="BA32" s="33">
        <v>10.72</v>
      </c>
      <c r="BB32" s="33">
        <v>17</v>
      </c>
      <c r="BC32" s="33">
        <v>234.24</v>
      </c>
      <c r="BD32" s="33">
        <v>3691</v>
      </c>
      <c r="BE32" s="33">
        <v>4551.26</v>
      </c>
      <c r="BF32" s="33">
        <v>2813</v>
      </c>
      <c r="BG32" s="36">
        <v>8976.63</v>
      </c>
      <c r="BH32" s="78">
        <f t="shared" si="8"/>
      </c>
      <c r="BI32" s="79">
        <f t="shared" si="9"/>
      </c>
    </row>
    <row r="33">
      <c r="A33" s="34">
        <v>26</v>
      </c>
      <c r="B33" s="35" t="s">
        <v>64</v>
      </c>
      <c r="C33" s="37">
        <v>75518</v>
      </c>
      <c r="D33" s="33">
        <v>128375.94</v>
      </c>
      <c r="E33" s="33">
        <v>4195</v>
      </c>
      <c r="F33" s="33">
        <v>16571.19</v>
      </c>
      <c r="G33" s="33">
        <v>36</v>
      </c>
      <c r="H33" s="33">
        <v>8144.02</v>
      </c>
      <c r="I33" s="33">
        <v>852</v>
      </c>
      <c r="J33" s="33">
        <v>3858.1</v>
      </c>
      <c r="K33" s="65">
        <f t="shared" si="10"/>
      </c>
      <c r="L33" s="66">
        <f t="shared" si="11"/>
      </c>
      <c r="M33" s="37">
        <v>2474</v>
      </c>
      <c r="N33" s="33">
        <v>6426.41</v>
      </c>
      <c r="O33" s="33">
        <v>92</v>
      </c>
      <c r="P33" s="33">
        <v>4093.01</v>
      </c>
      <c r="Q33" s="33">
        <v>10</v>
      </c>
      <c r="R33" s="33">
        <v>2116.93</v>
      </c>
      <c r="S33" s="33">
        <v>13</v>
      </c>
      <c r="T33" s="33">
        <v>1960.77</v>
      </c>
      <c r="U33" s="33">
        <v>12</v>
      </c>
      <c r="V33" s="33">
        <v>46</v>
      </c>
      <c r="W33" s="59">
        <f t="shared" si="12"/>
      </c>
      <c r="X33" s="60">
        <f t="shared" si="13"/>
      </c>
      <c r="Y33" s="37">
        <v>0</v>
      </c>
      <c r="Z33" s="33">
        <v>0</v>
      </c>
      <c r="AA33" s="33">
        <v>67</v>
      </c>
      <c r="AB33" s="33">
        <v>137.81</v>
      </c>
      <c r="AC33" s="33">
        <v>579</v>
      </c>
      <c r="AD33" s="33">
        <v>3744.57</v>
      </c>
      <c r="AE33" s="33">
        <v>0</v>
      </c>
      <c r="AF33" s="33">
        <v>0</v>
      </c>
      <c r="AG33" s="33">
        <v>4</v>
      </c>
      <c r="AH33" s="33">
        <v>49.5</v>
      </c>
      <c r="AI33" s="33">
        <v>587</v>
      </c>
      <c r="AJ33" s="36">
        <v>713.71</v>
      </c>
      <c r="AK33" s="53">
        <f t="shared" si="14"/>
      </c>
      <c r="AL33" s="54">
        <f t="shared" si="15"/>
      </c>
      <c r="AM33" s="37">
        <v>41454</v>
      </c>
      <c r="AN33" s="36">
        <v>57639.32</v>
      </c>
      <c r="AO33" s="29"/>
      <c r="AP33" s="37">
        <v>421</v>
      </c>
      <c r="AQ33" s="36">
        <v>2998.51</v>
      </c>
      <c r="AR33" s="37">
        <v>3</v>
      </c>
      <c r="AS33" s="33">
        <v>121.1</v>
      </c>
      <c r="AT33" s="33">
        <v>0</v>
      </c>
      <c r="AU33" s="33">
        <v>0</v>
      </c>
      <c r="AV33" s="33">
        <v>10</v>
      </c>
      <c r="AW33" s="33">
        <v>3.73</v>
      </c>
      <c r="AX33" s="72">
        <f t="shared" si="6"/>
      </c>
      <c r="AY33" s="73">
        <f t="shared" si="7"/>
      </c>
      <c r="AZ33" s="37">
        <v>40</v>
      </c>
      <c r="BA33" s="33">
        <v>7.15</v>
      </c>
      <c r="BB33" s="33">
        <v>15</v>
      </c>
      <c r="BC33" s="33">
        <v>200.27</v>
      </c>
      <c r="BD33" s="33">
        <v>462</v>
      </c>
      <c r="BE33" s="33">
        <v>1394.34</v>
      </c>
      <c r="BF33" s="33">
        <v>1526</v>
      </c>
      <c r="BG33" s="36">
        <v>6769.83</v>
      </c>
      <c r="BH33" s="78">
        <f t="shared" si="8"/>
      </c>
      <c r="BI33" s="79">
        <f t="shared" si="9"/>
      </c>
    </row>
    <row r="34">
      <c r="A34" s="34">
        <v>27</v>
      </c>
      <c r="B34" s="35" t="s">
        <v>65</v>
      </c>
      <c r="C34" s="37">
        <v>43769</v>
      </c>
      <c r="D34" s="33">
        <v>89137.59</v>
      </c>
      <c r="E34" s="33">
        <v>2102</v>
      </c>
      <c r="F34" s="33">
        <v>4656.51</v>
      </c>
      <c r="G34" s="33">
        <v>6</v>
      </c>
      <c r="H34" s="33">
        <v>90.8</v>
      </c>
      <c r="I34" s="33">
        <v>9</v>
      </c>
      <c r="J34" s="33">
        <v>680</v>
      </c>
      <c r="K34" s="65">
        <f t="shared" si="10"/>
      </c>
      <c r="L34" s="66">
        <f t="shared" si="11"/>
      </c>
      <c r="M34" s="37">
        <v>1376</v>
      </c>
      <c r="N34" s="33">
        <v>6144.23</v>
      </c>
      <c r="O34" s="33">
        <v>1279</v>
      </c>
      <c r="P34" s="33">
        <v>31948.55</v>
      </c>
      <c r="Q34" s="33">
        <v>11</v>
      </c>
      <c r="R34" s="33">
        <v>95.35</v>
      </c>
      <c r="S34" s="33">
        <v>4</v>
      </c>
      <c r="T34" s="33">
        <v>11</v>
      </c>
      <c r="U34" s="33">
        <v>69</v>
      </c>
      <c r="V34" s="33">
        <v>453</v>
      </c>
      <c r="W34" s="59">
        <f t="shared" si="12"/>
      </c>
      <c r="X34" s="60">
        <f t="shared" si="13"/>
      </c>
      <c r="Y34" s="37">
        <v>0</v>
      </c>
      <c r="Z34" s="33">
        <v>0</v>
      </c>
      <c r="AA34" s="33">
        <v>58</v>
      </c>
      <c r="AB34" s="33">
        <v>86.31</v>
      </c>
      <c r="AC34" s="33">
        <v>279</v>
      </c>
      <c r="AD34" s="33">
        <v>3304.79</v>
      </c>
      <c r="AE34" s="33">
        <v>0</v>
      </c>
      <c r="AF34" s="33">
        <v>0</v>
      </c>
      <c r="AG34" s="33">
        <v>0</v>
      </c>
      <c r="AH34" s="33">
        <v>0</v>
      </c>
      <c r="AI34" s="33">
        <v>172</v>
      </c>
      <c r="AJ34" s="36">
        <v>908.95</v>
      </c>
      <c r="AK34" s="53">
        <f t="shared" si="14"/>
      </c>
      <c r="AL34" s="54">
        <f t="shared" si="15"/>
      </c>
      <c r="AM34" s="37">
        <v>24656</v>
      </c>
      <c r="AN34" s="36">
        <v>47252.67</v>
      </c>
      <c r="AO34" s="29"/>
      <c r="AP34" s="37">
        <v>1</v>
      </c>
      <c r="AQ34" s="36">
        <v>270</v>
      </c>
      <c r="AR34" s="37">
        <v>6</v>
      </c>
      <c r="AS34" s="33">
        <v>2.03</v>
      </c>
      <c r="AT34" s="33">
        <v>3</v>
      </c>
      <c r="AU34" s="33">
        <v>10</v>
      </c>
      <c r="AV34" s="33">
        <v>19</v>
      </c>
      <c r="AW34" s="33">
        <v>731.71</v>
      </c>
      <c r="AX34" s="72">
        <f t="shared" si="6"/>
      </c>
      <c r="AY34" s="73">
        <f t="shared" si="7"/>
      </c>
      <c r="AZ34" s="37">
        <v>27</v>
      </c>
      <c r="BA34" s="33">
        <v>33.63</v>
      </c>
      <c r="BB34" s="33">
        <v>29</v>
      </c>
      <c r="BC34" s="33">
        <v>397.56</v>
      </c>
      <c r="BD34" s="33">
        <v>521</v>
      </c>
      <c r="BE34" s="33">
        <v>1410.57</v>
      </c>
      <c r="BF34" s="33">
        <v>1070</v>
      </c>
      <c r="BG34" s="36">
        <v>5058.36</v>
      </c>
      <c r="BH34" s="78">
        <f t="shared" si="8"/>
      </c>
      <c r="BI34" s="79">
        <f t="shared" si="9"/>
      </c>
    </row>
    <row r="35">
      <c r="A35" s="34">
        <v>28</v>
      </c>
      <c r="B35" s="44" t="s">
        <v>66</v>
      </c>
      <c r="C35" s="37">
        <v>211651</v>
      </c>
      <c r="D35" s="33">
        <v>272686.03</v>
      </c>
      <c r="E35" s="33">
        <v>17806</v>
      </c>
      <c r="F35" s="33">
        <v>59618.33</v>
      </c>
      <c r="G35" s="33">
        <v>1270</v>
      </c>
      <c r="H35" s="33">
        <v>12593.49</v>
      </c>
      <c r="I35" s="33">
        <v>461</v>
      </c>
      <c r="J35" s="33">
        <v>48278.16</v>
      </c>
      <c r="K35" s="65">
        <f t="shared" si="10"/>
      </c>
      <c r="L35" s="66">
        <f t="shared" si="11"/>
      </c>
      <c r="M35" s="37">
        <v>15264</v>
      </c>
      <c r="N35" s="33">
        <v>116532.62</v>
      </c>
      <c r="O35" s="33">
        <v>3055</v>
      </c>
      <c r="P35" s="33">
        <v>86451.1</v>
      </c>
      <c r="Q35" s="33">
        <v>264</v>
      </c>
      <c r="R35" s="33">
        <v>29186.21</v>
      </c>
      <c r="S35" s="33">
        <v>3</v>
      </c>
      <c r="T35" s="33">
        <v>8.34</v>
      </c>
      <c r="U35" s="33">
        <v>1509</v>
      </c>
      <c r="V35" s="33">
        <v>2528.17</v>
      </c>
      <c r="W35" s="59">
        <f t="shared" si="12"/>
      </c>
      <c r="X35" s="60">
        <f t="shared" si="13"/>
      </c>
      <c r="Y35" s="37">
        <v>16</v>
      </c>
      <c r="Z35" s="33">
        <v>1250</v>
      </c>
      <c r="AA35" s="33">
        <v>612</v>
      </c>
      <c r="AB35" s="33">
        <v>1248.47</v>
      </c>
      <c r="AC35" s="33">
        <v>4207</v>
      </c>
      <c r="AD35" s="33">
        <v>36240.3</v>
      </c>
      <c r="AE35" s="33">
        <v>4</v>
      </c>
      <c r="AF35" s="33">
        <v>8</v>
      </c>
      <c r="AG35" s="33">
        <v>4</v>
      </c>
      <c r="AH35" s="33">
        <v>4</v>
      </c>
      <c r="AI35" s="33">
        <v>3830</v>
      </c>
      <c r="AJ35" s="36">
        <v>28304.96</v>
      </c>
      <c r="AK35" s="53">
        <f t="shared" si="14"/>
      </c>
      <c r="AL35" s="54">
        <f t="shared" si="15"/>
      </c>
      <c r="AM35" s="37">
        <v>141617</v>
      </c>
      <c r="AN35" s="36">
        <v>138459.33</v>
      </c>
      <c r="AO35" s="29"/>
      <c r="AP35" s="37">
        <v>50</v>
      </c>
      <c r="AQ35" s="36">
        <v>23467.78</v>
      </c>
      <c r="AR35" s="37">
        <v>14</v>
      </c>
      <c r="AS35" s="33">
        <v>42.32</v>
      </c>
      <c r="AT35" s="33">
        <v>3</v>
      </c>
      <c r="AU35" s="33">
        <v>1595.66</v>
      </c>
      <c r="AV35" s="33">
        <v>73</v>
      </c>
      <c r="AW35" s="33">
        <v>17539.27</v>
      </c>
      <c r="AX35" s="72">
        <f t="shared" si="6"/>
      </c>
      <c r="AY35" s="73">
        <f t="shared" si="7"/>
      </c>
      <c r="AZ35" s="37">
        <v>141</v>
      </c>
      <c r="BA35" s="33">
        <v>484.27</v>
      </c>
      <c r="BB35" s="33">
        <v>1642</v>
      </c>
      <c r="BC35" s="33">
        <v>44995.32</v>
      </c>
      <c r="BD35" s="33">
        <v>5439</v>
      </c>
      <c r="BE35" s="33">
        <v>12455.93</v>
      </c>
      <c r="BF35" s="33">
        <v>43080</v>
      </c>
      <c r="BG35" s="36">
        <v>178331.56</v>
      </c>
      <c r="BH35" s="78">
        <f t="shared" si="8"/>
      </c>
      <c r="BI35" s="79">
        <f t="shared" si="9"/>
      </c>
    </row>
    <row r="36">
      <c r="A36" s="34">
        <v>29</v>
      </c>
      <c r="B36" s="44" t="s">
        <v>67</v>
      </c>
      <c r="C36" s="37">
        <v>44520</v>
      </c>
      <c r="D36" s="33">
        <v>190098.4</v>
      </c>
      <c r="E36" s="33">
        <v>11958</v>
      </c>
      <c r="F36" s="33">
        <v>22772.03</v>
      </c>
      <c r="G36" s="33">
        <v>211</v>
      </c>
      <c r="H36" s="33">
        <v>4019.27</v>
      </c>
      <c r="I36" s="33">
        <v>1218</v>
      </c>
      <c r="J36" s="33">
        <v>4914.15</v>
      </c>
      <c r="K36" s="65">
        <f t="shared" si="10"/>
      </c>
      <c r="L36" s="66">
        <f t="shared" si="11"/>
      </c>
      <c r="M36" s="37">
        <v>5163</v>
      </c>
      <c r="N36" s="33">
        <v>11595.55</v>
      </c>
      <c r="O36" s="33">
        <v>868</v>
      </c>
      <c r="P36" s="33">
        <v>29499.19</v>
      </c>
      <c r="Q36" s="33">
        <v>22</v>
      </c>
      <c r="R36" s="33">
        <v>2113.65</v>
      </c>
      <c r="S36" s="33">
        <v>31</v>
      </c>
      <c r="T36" s="33">
        <v>1430.21</v>
      </c>
      <c r="U36" s="33">
        <v>872</v>
      </c>
      <c r="V36" s="33">
        <v>393.45</v>
      </c>
      <c r="W36" s="59">
        <f t="shared" si="12"/>
      </c>
      <c r="X36" s="60">
        <f t="shared" si="13"/>
      </c>
      <c r="Y36" s="37">
        <v>2</v>
      </c>
      <c r="Z36" s="33">
        <v>740</v>
      </c>
      <c r="AA36" s="33">
        <v>159</v>
      </c>
      <c r="AB36" s="33">
        <v>284.08</v>
      </c>
      <c r="AC36" s="33">
        <v>671</v>
      </c>
      <c r="AD36" s="33">
        <v>5954.62</v>
      </c>
      <c r="AE36" s="33">
        <v>0</v>
      </c>
      <c r="AF36" s="33">
        <v>0</v>
      </c>
      <c r="AG36" s="33">
        <v>0</v>
      </c>
      <c r="AH36" s="33">
        <v>0</v>
      </c>
      <c r="AI36" s="33">
        <v>1749</v>
      </c>
      <c r="AJ36" s="36">
        <v>7563.54</v>
      </c>
      <c r="AK36" s="53">
        <f t="shared" si="14"/>
      </c>
      <c r="AL36" s="54">
        <f t="shared" si="15"/>
      </c>
      <c r="AM36" s="37">
        <v>29857</v>
      </c>
      <c r="AN36" s="36">
        <v>128040.04</v>
      </c>
      <c r="AO36" s="29"/>
      <c r="AP36" s="37">
        <v>595</v>
      </c>
      <c r="AQ36" s="36">
        <v>2813.47</v>
      </c>
      <c r="AR36" s="37">
        <v>14</v>
      </c>
      <c r="AS36" s="33">
        <v>43.26</v>
      </c>
      <c r="AT36" s="33">
        <v>0</v>
      </c>
      <c r="AU36" s="33">
        <v>0</v>
      </c>
      <c r="AV36" s="33">
        <v>23</v>
      </c>
      <c r="AW36" s="33">
        <v>31.84</v>
      </c>
      <c r="AX36" s="72">
        <f t="shared" si="6"/>
      </c>
      <c r="AY36" s="73">
        <f t="shared" si="7"/>
      </c>
      <c r="AZ36" s="37">
        <v>26</v>
      </c>
      <c r="BA36" s="33">
        <v>19.16</v>
      </c>
      <c r="BB36" s="33">
        <v>1667</v>
      </c>
      <c r="BC36" s="33">
        <v>1871.83</v>
      </c>
      <c r="BD36" s="33">
        <v>101820</v>
      </c>
      <c r="BE36" s="33">
        <v>4778.79</v>
      </c>
      <c r="BF36" s="33">
        <v>5018</v>
      </c>
      <c r="BG36" s="36">
        <v>84369.13</v>
      </c>
      <c r="BH36" s="78">
        <f t="shared" si="8"/>
      </c>
      <c r="BI36" s="79">
        <f t="shared" si="9"/>
      </c>
    </row>
    <row r="37">
      <c r="A37" s="34">
        <v>30</v>
      </c>
      <c r="B37" s="44" t="s">
        <v>68</v>
      </c>
      <c r="C37" s="37">
        <v>16222</v>
      </c>
      <c r="D37" s="33">
        <v>62498.59</v>
      </c>
      <c r="E37" s="33">
        <v>11319</v>
      </c>
      <c r="F37" s="33">
        <v>56504.05</v>
      </c>
      <c r="G37" s="33">
        <v>32</v>
      </c>
      <c r="H37" s="33">
        <v>1916.7</v>
      </c>
      <c r="I37" s="33">
        <v>2651</v>
      </c>
      <c r="J37" s="33">
        <v>5611.38</v>
      </c>
      <c r="K37" s="65">
        <f t="shared" si="10"/>
      </c>
      <c r="L37" s="66">
        <f t="shared" si="11"/>
      </c>
      <c r="M37" s="37">
        <v>22938</v>
      </c>
      <c r="N37" s="33">
        <v>276176.01</v>
      </c>
      <c r="O37" s="33">
        <v>8518</v>
      </c>
      <c r="P37" s="33">
        <v>278346</v>
      </c>
      <c r="Q37" s="33">
        <v>632</v>
      </c>
      <c r="R37" s="33">
        <v>82519.54</v>
      </c>
      <c r="S37" s="33">
        <v>12</v>
      </c>
      <c r="T37" s="33">
        <v>48.38</v>
      </c>
      <c r="U37" s="33">
        <v>7205</v>
      </c>
      <c r="V37" s="33">
        <v>7245.12</v>
      </c>
      <c r="W37" s="59">
        <f t="shared" si="12"/>
      </c>
      <c r="X37" s="60">
        <f t="shared" si="13"/>
      </c>
      <c r="Y37" s="37">
        <v>32</v>
      </c>
      <c r="Z37" s="33">
        <v>11317</v>
      </c>
      <c r="AA37" s="33">
        <v>641</v>
      </c>
      <c r="AB37" s="33">
        <v>1364.66</v>
      </c>
      <c r="AC37" s="33">
        <v>8695</v>
      </c>
      <c r="AD37" s="33">
        <v>98144.2</v>
      </c>
      <c r="AE37" s="33">
        <v>2</v>
      </c>
      <c r="AF37" s="33">
        <v>20</v>
      </c>
      <c r="AG37" s="33">
        <v>1</v>
      </c>
      <c r="AH37" s="33">
        <v>0</v>
      </c>
      <c r="AI37" s="33">
        <v>3761</v>
      </c>
      <c r="AJ37" s="36">
        <v>26136.82</v>
      </c>
      <c r="AK37" s="53">
        <f t="shared" si="14"/>
      </c>
      <c r="AL37" s="54">
        <f t="shared" si="15"/>
      </c>
      <c r="AM37" s="37">
        <v>38763</v>
      </c>
      <c r="AN37" s="36">
        <v>77464.69</v>
      </c>
      <c r="AO37" s="29"/>
      <c r="AP37" s="37">
        <v>3</v>
      </c>
      <c r="AQ37" s="36">
        <v>618.9</v>
      </c>
      <c r="AR37" s="37">
        <v>112</v>
      </c>
      <c r="AS37" s="33">
        <v>4871.46</v>
      </c>
      <c r="AT37" s="33">
        <v>30</v>
      </c>
      <c r="AU37" s="33">
        <v>4191.03</v>
      </c>
      <c r="AV37" s="33">
        <v>87</v>
      </c>
      <c r="AW37" s="33">
        <v>30840.57</v>
      </c>
      <c r="AX37" s="72">
        <f t="shared" si="6"/>
      </c>
      <c r="AY37" s="73">
        <f t="shared" si="7"/>
      </c>
      <c r="AZ37" s="37">
        <v>281</v>
      </c>
      <c r="BA37" s="33">
        <v>492.3</v>
      </c>
      <c r="BB37" s="33">
        <v>9397</v>
      </c>
      <c r="BC37" s="33">
        <v>150025.94</v>
      </c>
      <c r="BD37" s="33">
        <v>2520716</v>
      </c>
      <c r="BE37" s="33">
        <v>36784.11</v>
      </c>
      <c r="BF37" s="33">
        <v>28816</v>
      </c>
      <c r="BG37" s="36">
        <v>456084.36</v>
      </c>
      <c r="BH37" s="78">
        <f t="shared" si="8"/>
      </c>
      <c r="BI37" s="79">
        <f t="shared" si="9"/>
      </c>
    </row>
    <row r="38">
      <c r="A38" s="34">
        <v>31</v>
      </c>
      <c r="B38" s="44" t="s">
        <v>69</v>
      </c>
      <c r="C38" s="37">
        <v>61648</v>
      </c>
      <c r="D38" s="33">
        <v>164804.03</v>
      </c>
      <c r="E38" s="33">
        <v>8645</v>
      </c>
      <c r="F38" s="33">
        <v>15130.41</v>
      </c>
      <c r="G38" s="33">
        <v>3</v>
      </c>
      <c r="H38" s="33">
        <v>10.56</v>
      </c>
      <c r="I38" s="33">
        <v>314</v>
      </c>
      <c r="J38" s="33">
        <v>4449.94</v>
      </c>
      <c r="K38" s="65">
        <f t="shared" si="10"/>
      </c>
      <c r="L38" s="66">
        <f t="shared" si="11"/>
      </c>
      <c r="M38" s="37">
        <v>4117</v>
      </c>
      <c r="N38" s="33">
        <v>10804.15</v>
      </c>
      <c r="O38" s="33">
        <v>194</v>
      </c>
      <c r="P38" s="33">
        <v>5059.89</v>
      </c>
      <c r="Q38" s="33">
        <v>10</v>
      </c>
      <c r="R38" s="33">
        <v>11746.64</v>
      </c>
      <c r="S38" s="33">
        <v>2</v>
      </c>
      <c r="T38" s="33">
        <v>1.5</v>
      </c>
      <c r="U38" s="33">
        <v>1698</v>
      </c>
      <c r="V38" s="33">
        <v>950.22</v>
      </c>
      <c r="W38" s="59">
        <f t="shared" si="12"/>
      </c>
      <c r="X38" s="60">
        <f t="shared" si="13"/>
      </c>
      <c r="Y38" s="37">
        <v>0</v>
      </c>
      <c r="Z38" s="33">
        <v>0</v>
      </c>
      <c r="AA38" s="33">
        <v>87</v>
      </c>
      <c r="AB38" s="33">
        <v>111.26</v>
      </c>
      <c r="AC38" s="33">
        <v>221</v>
      </c>
      <c r="AD38" s="33">
        <v>2289.15</v>
      </c>
      <c r="AE38" s="33">
        <v>0</v>
      </c>
      <c r="AF38" s="33">
        <v>0</v>
      </c>
      <c r="AG38" s="33">
        <v>0</v>
      </c>
      <c r="AH38" s="33">
        <v>0</v>
      </c>
      <c r="AI38" s="33">
        <v>191</v>
      </c>
      <c r="AJ38" s="36">
        <v>397.81</v>
      </c>
      <c r="AK38" s="53">
        <f t="shared" si="14"/>
      </c>
      <c r="AL38" s="54">
        <f t="shared" si="15"/>
      </c>
      <c r="AM38" s="37">
        <v>34975</v>
      </c>
      <c r="AN38" s="36">
        <v>76813.91</v>
      </c>
      <c r="AO38" s="29"/>
      <c r="AP38" s="37">
        <v>4</v>
      </c>
      <c r="AQ38" s="36">
        <v>433.98</v>
      </c>
      <c r="AR38" s="37">
        <v>4</v>
      </c>
      <c r="AS38" s="33">
        <v>3.4</v>
      </c>
      <c r="AT38" s="33">
        <v>0</v>
      </c>
      <c r="AU38" s="33">
        <v>0</v>
      </c>
      <c r="AV38" s="33">
        <v>5</v>
      </c>
      <c r="AW38" s="33">
        <v>0</v>
      </c>
      <c r="AX38" s="72">
        <f t="shared" si="6"/>
      </c>
      <c r="AY38" s="73">
        <f t="shared" si="7"/>
      </c>
      <c r="AZ38" s="37">
        <v>49</v>
      </c>
      <c r="BA38" s="33">
        <v>30.89</v>
      </c>
      <c r="BB38" s="33">
        <v>8</v>
      </c>
      <c r="BC38" s="33">
        <v>277.46</v>
      </c>
      <c r="BD38" s="33">
        <v>967</v>
      </c>
      <c r="BE38" s="33">
        <v>2260.26</v>
      </c>
      <c r="BF38" s="33">
        <v>2250</v>
      </c>
      <c r="BG38" s="36">
        <v>9738.19</v>
      </c>
      <c r="BH38" s="78">
        <f t="shared" si="8"/>
      </c>
      <c r="BI38" s="79">
        <f t="shared" si="9"/>
      </c>
    </row>
    <row r="39">
      <c r="A39" s="34">
        <v>32</v>
      </c>
      <c r="B39" s="44" t="s">
        <v>70</v>
      </c>
      <c r="C39" s="37">
        <v>5004</v>
      </c>
      <c r="D39" s="33">
        <v>25898.82</v>
      </c>
      <c r="E39" s="33">
        <v>1326</v>
      </c>
      <c r="F39" s="33">
        <v>4897.24</v>
      </c>
      <c r="G39" s="33">
        <v>4</v>
      </c>
      <c r="H39" s="33">
        <v>21.2</v>
      </c>
      <c r="I39" s="33">
        <v>32</v>
      </c>
      <c r="J39" s="33">
        <v>180.18</v>
      </c>
      <c r="K39" s="65">
        <f t="shared" si="10"/>
      </c>
      <c r="L39" s="66">
        <f t="shared" si="11"/>
      </c>
      <c r="M39" s="37">
        <v>1058</v>
      </c>
      <c r="N39" s="33">
        <v>2135.65</v>
      </c>
      <c r="O39" s="33">
        <v>63</v>
      </c>
      <c r="P39" s="33">
        <v>1301.77</v>
      </c>
      <c r="Q39" s="33">
        <v>4</v>
      </c>
      <c r="R39" s="33">
        <v>55.64</v>
      </c>
      <c r="S39" s="33">
        <v>1</v>
      </c>
      <c r="T39" s="33">
        <v>3</v>
      </c>
      <c r="U39" s="33">
        <v>0</v>
      </c>
      <c r="V39" s="33">
        <v>0</v>
      </c>
      <c r="W39" s="59">
        <f t="shared" si="12"/>
      </c>
      <c r="X39" s="60">
        <f t="shared" si="13"/>
      </c>
      <c r="Y39" s="37">
        <v>0</v>
      </c>
      <c r="Z39" s="33">
        <v>0</v>
      </c>
      <c r="AA39" s="33">
        <v>320</v>
      </c>
      <c r="AB39" s="33">
        <v>127.6</v>
      </c>
      <c r="AC39" s="33">
        <v>174</v>
      </c>
      <c r="AD39" s="33">
        <v>1052.03</v>
      </c>
      <c r="AE39" s="33">
        <v>0</v>
      </c>
      <c r="AF39" s="33">
        <v>0</v>
      </c>
      <c r="AG39" s="33">
        <v>0</v>
      </c>
      <c r="AH39" s="33">
        <v>0</v>
      </c>
      <c r="AI39" s="33">
        <v>55</v>
      </c>
      <c r="AJ39" s="36">
        <v>319.7</v>
      </c>
      <c r="AK39" s="53">
        <f t="shared" si="14"/>
      </c>
      <c r="AL39" s="54">
        <f t="shared" si="15"/>
      </c>
      <c r="AM39" s="37">
        <v>3513</v>
      </c>
      <c r="AN39" s="36">
        <v>20501.35</v>
      </c>
      <c r="AO39" s="29"/>
      <c r="AP39" s="37">
        <v>25</v>
      </c>
      <c r="AQ39" s="36">
        <v>124.7</v>
      </c>
      <c r="AR39" s="37">
        <v>0</v>
      </c>
      <c r="AS39" s="33">
        <v>0</v>
      </c>
      <c r="AT39" s="33">
        <v>0</v>
      </c>
      <c r="AU39" s="33">
        <v>0</v>
      </c>
      <c r="AV39" s="33">
        <v>1</v>
      </c>
      <c r="AW39" s="33">
        <v>0</v>
      </c>
      <c r="AX39" s="72">
        <f t="shared" si="6"/>
      </c>
      <c r="AY39" s="73">
        <f t="shared" si="7"/>
      </c>
      <c r="AZ39" s="37">
        <v>17</v>
      </c>
      <c r="BA39" s="33">
        <v>5.36</v>
      </c>
      <c r="BB39" s="33">
        <v>26</v>
      </c>
      <c r="BC39" s="33">
        <v>351.21</v>
      </c>
      <c r="BD39" s="33">
        <v>5023</v>
      </c>
      <c r="BE39" s="33">
        <v>1261.6</v>
      </c>
      <c r="BF39" s="33">
        <v>710</v>
      </c>
      <c r="BG39" s="36">
        <v>2042.18</v>
      </c>
      <c r="BH39" s="78">
        <f t="shared" si="8"/>
      </c>
      <c r="BI39" s="79">
        <f t="shared" si="9"/>
      </c>
    </row>
    <row r="40" ht="15.75">
      <c r="A40" s="34">
        <v>33</v>
      </c>
      <c r="B40" s="44" t="s">
        <v>71</v>
      </c>
      <c r="C40" s="37">
        <v>4742</v>
      </c>
      <c r="D40" s="33">
        <v>9061.51</v>
      </c>
      <c r="E40" s="33">
        <v>3702</v>
      </c>
      <c r="F40" s="33">
        <v>7633.97</v>
      </c>
      <c r="G40" s="33">
        <v>9</v>
      </c>
      <c r="H40" s="33">
        <v>603.33</v>
      </c>
      <c r="I40" s="33">
        <v>1282</v>
      </c>
      <c r="J40" s="33">
        <v>1183.7</v>
      </c>
      <c r="K40" s="65">
        <f t="shared" si="10"/>
      </c>
      <c r="L40" s="66">
        <f t="shared" si="11"/>
      </c>
      <c r="M40" s="37">
        <v>5936</v>
      </c>
      <c r="N40" s="33">
        <v>27656.78</v>
      </c>
      <c r="O40" s="33">
        <v>1052</v>
      </c>
      <c r="P40" s="33">
        <v>36890.43</v>
      </c>
      <c r="Q40" s="33">
        <v>87</v>
      </c>
      <c r="R40" s="33">
        <v>13065.82</v>
      </c>
      <c r="S40" s="33">
        <v>5</v>
      </c>
      <c r="T40" s="33">
        <v>155.45</v>
      </c>
      <c r="U40" s="33">
        <v>2521</v>
      </c>
      <c r="V40" s="33">
        <v>1427.19</v>
      </c>
      <c r="W40" s="59">
        <f t="shared" si="12"/>
      </c>
      <c r="X40" s="60">
        <f t="shared" si="13"/>
      </c>
      <c r="Y40" s="37">
        <v>3</v>
      </c>
      <c r="Z40" s="33">
        <v>44</v>
      </c>
      <c r="AA40" s="33">
        <v>134</v>
      </c>
      <c r="AB40" s="33">
        <v>299.95</v>
      </c>
      <c r="AC40" s="33">
        <v>1686</v>
      </c>
      <c r="AD40" s="33">
        <v>17197.97</v>
      </c>
      <c r="AE40" s="33">
        <v>3</v>
      </c>
      <c r="AF40" s="33">
        <v>31</v>
      </c>
      <c r="AG40" s="33">
        <v>2</v>
      </c>
      <c r="AH40" s="33">
        <v>5</v>
      </c>
      <c r="AI40" s="33">
        <v>408</v>
      </c>
      <c r="AJ40" s="36">
        <v>6211.22</v>
      </c>
      <c r="AK40" s="53">
        <f t="shared" si="14"/>
      </c>
      <c r="AL40" s="54">
        <f t="shared" si="15"/>
      </c>
      <c r="AM40" s="37">
        <v>11597</v>
      </c>
      <c r="AN40" s="36">
        <v>15901.94</v>
      </c>
      <c r="AO40" s="29"/>
      <c r="AP40" s="37">
        <v>0</v>
      </c>
      <c r="AQ40" s="36">
        <v>0</v>
      </c>
      <c r="AR40" s="37">
        <v>18</v>
      </c>
      <c r="AS40" s="33">
        <v>49.52</v>
      </c>
      <c r="AT40" s="33">
        <v>18</v>
      </c>
      <c r="AU40" s="33">
        <v>1819.64</v>
      </c>
      <c r="AV40" s="33">
        <v>36</v>
      </c>
      <c r="AW40" s="33">
        <v>6059.82</v>
      </c>
      <c r="AX40" s="72">
        <f t="shared" si="6"/>
      </c>
      <c r="AY40" s="73">
        <f t="shared" si="7"/>
      </c>
      <c r="AZ40" s="37">
        <v>128</v>
      </c>
      <c r="BA40" s="33">
        <v>63.19</v>
      </c>
      <c r="BB40" s="33">
        <v>308</v>
      </c>
      <c r="BC40" s="33">
        <v>7538.19</v>
      </c>
      <c r="BD40" s="33">
        <v>85915</v>
      </c>
      <c r="BE40" s="33">
        <v>9302.6</v>
      </c>
      <c r="BF40" s="33">
        <v>7395</v>
      </c>
      <c r="BG40" s="36">
        <v>88935.89</v>
      </c>
      <c r="BH40" s="78">
        <f t="shared" si="8"/>
      </c>
      <c r="BI40" s="79">
        <f t="shared" si="9"/>
      </c>
    </row>
    <row r="41" ht="16.5" s="32" customFormat="1">
      <c r="A41" s="118" t="s">
        <v>72</v>
      </c>
      <c r="B41" s="119"/>
      <c r="C41" s="39">
        <f ref="C41:AN41" t="shared" si="16">SUM(C8:C40)</f>
      </c>
      <c r="D41" s="40">
        <f t="shared" si="16"/>
      </c>
      <c r="E41" s="40">
        <f t="shared" si="16"/>
      </c>
      <c r="F41" s="40">
        <f t="shared" si="16"/>
      </c>
      <c r="G41" s="40">
        <f t="shared" si="16"/>
      </c>
      <c r="H41" s="40">
        <f t="shared" si="16"/>
      </c>
      <c r="I41" s="40">
        <f t="shared" si="16"/>
      </c>
      <c r="J41" s="40">
        <f t="shared" si="16"/>
      </c>
      <c r="K41" s="67">
        <f t="shared" si="16"/>
      </c>
      <c r="L41" s="68">
        <f t="shared" si="16"/>
      </c>
      <c r="M41" s="39">
        <f t="shared" si="16"/>
      </c>
      <c r="N41" s="40">
        <f t="shared" si="16"/>
      </c>
      <c r="O41" s="40">
        <f t="shared" si="16"/>
      </c>
      <c r="P41" s="40">
        <f t="shared" si="16"/>
      </c>
      <c r="Q41" s="40">
        <f t="shared" si="16"/>
      </c>
      <c r="R41" s="40">
        <f t="shared" si="16"/>
      </c>
      <c r="S41" s="40">
        <f t="shared" si="16"/>
      </c>
      <c r="T41" s="40">
        <f t="shared" si="16"/>
      </c>
      <c r="U41" s="40">
        <f t="shared" si="16"/>
      </c>
      <c r="V41" s="40">
        <f t="shared" si="16"/>
      </c>
      <c r="W41" s="61">
        <f t="shared" si="16"/>
      </c>
      <c r="X41" s="62">
        <f t="shared" si="16"/>
      </c>
      <c r="Y41" s="39">
        <f t="shared" si="16"/>
      </c>
      <c r="Z41" s="40">
        <f t="shared" si="16"/>
      </c>
      <c r="AA41" s="40">
        <f t="shared" si="16"/>
      </c>
      <c r="AB41" s="40">
        <f t="shared" si="16"/>
      </c>
      <c r="AC41" s="40">
        <f t="shared" si="16"/>
      </c>
      <c r="AD41" s="40">
        <f t="shared" si="16"/>
      </c>
      <c r="AE41" s="40">
        <f t="shared" si="16"/>
      </c>
      <c r="AF41" s="40">
        <f t="shared" si="16"/>
      </c>
      <c r="AG41" s="40">
        <f t="shared" si="16"/>
      </c>
      <c r="AH41" s="40">
        <f t="shared" si="16"/>
      </c>
      <c r="AI41" s="40">
        <f t="shared" si="16"/>
      </c>
      <c r="AJ41" s="41">
        <f t="shared" si="16"/>
      </c>
      <c r="AK41" s="55">
        <f t="shared" si="16"/>
      </c>
      <c r="AL41" s="56">
        <f t="shared" si="16"/>
      </c>
      <c r="AM41" s="39">
        <f t="shared" si="16"/>
      </c>
      <c r="AN41" s="41">
        <f t="shared" si="16"/>
      </c>
      <c r="AO41" s="29"/>
      <c r="AP41" s="39">
        <f ref="AP41:BI41" t="shared" si="17">SUM(AP8:AP40)</f>
      </c>
      <c r="AQ41" s="41">
        <f t="shared" si="17"/>
      </c>
      <c r="AR41" s="39">
        <f t="shared" si="17"/>
      </c>
      <c r="AS41" s="40">
        <f t="shared" si="17"/>
      </c>
      <c r="AT41" s="40">
        <f t="shared" si="17"/>
      </c>
      <c r="AU41" s="40">
        <f t="shared" si="17"/>
      </c>
      <c r="AV41" s="40">
        <f t="shared" si="17"/>
      </c>
      <c r="AW41" s="40">
        <f t="shared" si="17"/>
      </c>
      <c r="AX41" s="74">
        <f t="shared" si="17"/>
      </c>
      <c r="AY41" s="75">
        <f t="shared" si="17"/>
      </c>
      <c r="AZ41" s="39">
        <f t="shared" si="17"/>
      </c>
      <c r="BA41" s="40">
        <f t="shared" si="17"/>
      </c>
      <c r="BB41" s="40">
        <f t="shared" si="17"/>
      </c>
      <c r="BC41" s="40">
        <f t="shared" si="17"/>
      </c>
      <c r="BD41" s="40">
        <f t="shared" si="17"/>
      </c>
      <c r="BE41" s="40">
        <f t="shared" si="17"/>
      </c>
      <c r="BF41" s="40">
        <f t="shared" si="17"/>
      </c>
      <c r="BG41" s="41">
        <f t="shared" si="17"/>
      </c>
      <c r="BH41" s="80">
        <f t="shared" si="17"/>
      </c>
      <c r="BI41" s="81">
        <f t="shared" si="17"/>
      </c>
    </row>
  </sheetData>
  <mergeCells>
    <mergeCell ref="G5:H6"/>
    <mergeCell ref="C5:F5"/>
    <mergeCell ref="B5:B7"/>
    <mergeCell ref="A5:A7"/>
    <mergeCell ref="E6:F6"/>
    <mergeCell ref="C6:D6"/>
    <mergeCell ref="C2:E2"/>
    <mergeCell ref="AP2:AR2"/>
    <mergeCell ref="AS2:AV2"/>
    <mergeCell ref="AT5:AU6"/>
    <mergeCell ref="AV5:AW6"/>
    <mergeCell ref="AI5:AJ6"/>
    <mergeCell ref="AK5:AL6"/>
    <mergeCell ref="AM5:AN6"/>
    <mergeCell ref="C4:AN4"/>
    <mergeCell ref="AP5:AQ6"/>
    <mergeCell ref="AR5:AS6"/>
    <mergeCell ref="W5:X6"/>
    <mergeCell ref="Y5:Z6"/>
    <mergeCell ref="AA5:AB6"/>
    <mergeCell ref="AC5:AD6"/>
    <mergeCell ref="M5:N6"/>
    <mergeCell ref="BD5:BE6"/>
    <mergeCell ref="BF5:BG6"/>
    <mergeCell ref="BH5:BI6"/>
    <mergeCell ref="AP4:BI4"/>
    <mergeCell ref="A41:B41"/>
    <mergeCell ref="AZ5:BA6"/>
    <mergeCell ref="AX5:AY6"/>
    <mergeCell ref="BB5:BC6"/>
    <mergeCell ref="AE5:AF6"/>
    <mergeCell ref="AG5:AH6"/>
    <mergeCell ref="O5:P6"/>
    <mergeCell ref="Q5:R6"/>
    <mergeCell ref="S5:T6"/>
    <mergeCell ref="U5:V6"/>
    <mergeCell ref="I5:J6"/>
    <mergeCell ref="K5:L6"/>
  </mergeCells>
  <pageMargins left="0.70866141732283472" right="0.70866141732283472" top="0.74803149606299213" bottom="0.74803149606299213" header="0.31496062992125984" footer="0.3149606299212598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>
  <dimension ref="A2:BI41"/>
  <sheetViews>
    <sheetView zoomScale="80" zoomScaleNormal="80" workbookViewId="0">
      <pane xSplit="2" ySplit="7" topLeftCell="C13" activePane="bottomRight" state="frozen"/>
      <selection pane="topRight" activeCell="C1" sqref="C1"/>
      <selection pane="bottomLeft" activeCell="A8" sqref="A8"/>
      <selection pane="bottomRight" activeCell="B25" sqref="B25"/>
    </sheetView>
  </sheetViews>
  <sheetFormatPr defaultRowHeight="15"/>
  <cols>
    <col min="1" max="1" width="6.28515625" customWidth="1"/>
    <col min="2" max="2" width="27.8554687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ht="20.25">
      <c r="C2" s="181"/>
      <c r="D2" s="181"/>
      <c r="E2" s="181"/>
      <c r="F2" s="117"/>
      <c r="G2" s="117"/>
      <c r="H2" s="117"/>
      <c r="I2" s="117"/>
      <c r="AO2" s="24"/>
      <c r="AP2" s="181" t="s">
        <v>1</v>
      </c>
      <c r="AQ2" s="181"/>
      <c r="AR2" s="181"/>
      <c r="AS2" s="182">
        <f>F2</f>
      </c>
      <c r="AT2" s="183"/>
      <c r="AU2" s="183"/>
      <c r="AV2" s="184"/>
    </row>
    <row r="3" ht="23.25">
      <c r="C3" s="30" t="s">
        <v>75</v>
      </c>
      <c r="AO3" s="24"/>
      <c r="AP3" s="30" t="s">
        <v>75</v>
      </c>
    </row>
    <row r="4" ht="20.25">
      <c r="C4" s="185" t="s">
        <v>3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7"/>
      <c r="AO4" s="25"/>
      <c r="AP4" s="188" t="s">
        <v>4</v>
      </c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90"/>
    </row>
    <row r="5" ht="24.75" customHeight="1">
      <c r="A5" s="166" t="s">
        <v>5</v>
      </c>
      <c r="B5" s="169" t="s">
        <v>6</v>
      </c>
      <c r="C5" s="172" t="s">
        <v>7</v>
      </c>
      <c r="D5" s="173"/>
      <c r="E5" s="173"/>
      <c r="F5" s="173"/>
      <c r="G5" s="174" t="s">
        <v>8</v>
      </c>
      <c r="H5" s="174"/>
      <c r="I5" s="174" t="s">
        <v>9</v>
      </c>
      <c r="J5" s="174"/>
      <c r="K5" s="176" t="s">
        <v>10</v>
      </c>
      <c r="L5" s="177"/>
      <c r="M5" s="134" t="s">
        <v>11</v>
      </c>
      <c r="N5" s="135"/>
      <c r="O5" s="135" t="s">
        <v>12</v>
      </c>
      <c r="P5" s="135"/>
      <c r="Q5" s="135" t="s">
        <v>13</v>
      </c>
      <c r="R5" s="135"/>
      <c r="S5" s="138" t="s">
        <v>14</v>
      </c>
      <c r="T5" s="138"/>
      <c r="U5" s="138" t="s">
        <v>15</v>
      </c>
      <c r="V5" s="138"/>
      <c r="W5" s="138" t="s">
        <v>16</v>
      </c>
      <c r="X5" s="164"/>
      <c r="Y5" s="128" t="s">
        <v>17</v>
      </c>
      <c r="Z5" s="129"/>
      <c r="AA5" s="129" t="s">
        <v>18</v>
      </c>
      <c r="AB5" s="129"/>
      <c r="AC5" s="129" t="s">
        <v>19</v>
      </c>
      <c r="AD5" s="129"/>
      <c r="AE5" s="129" t="s">
        <v>20</v>
      </c>
      <c r="AF5" s="129"/>
      <c r="AG5" s="129" t="s">
        <v>21</v>
      </c>
      <c r="AH5" s="129"/>
      <c r="AI5" s="129" t="s">
        <v>22</v>
      </c>
      <c r="AJ5" s="132"/>
      <c r="AK5" s="146" t="s">
        <v>23</v>
      </c>
      <c r="AL5" s="147"/>
      <c r="AM5" s="150" t="s">
        <v>24</v>
      </c>
      <c r="AN5" s="151"/>
      <c r="AO5" s="26"/>
      <c r="AP5" s="154" t="s">
        <v>25</v>
      </c>
      <c r="AQ5" s="155"/>
      <c r="AR5" s="158" t="s">
        <v>26</v>
      </c>
      <c r="AS5" s="159"/>
      <c r="AT5" s="162" t="s">
        <v>27</v>
      </c>
      <c r="AU5" s="159"/>
      <c r="AV5" s="162" t="s">
        <v>28</v>
      </c>
      <c r="AW5" s="159"/>
      <c r="AX5" s="120" t="s">
        <v>29</v>
      </c>
      <c r="AY5" s="121"/>
      <c r="AZ5" s="124" t="s">
        <v>30</v>
      </c>
      <c r="BA5" s="125"/>
      <c r="BB5" s="125" t="s">
        <v>31</v>
      </c>
      <c r="BC5" s="125"/>
      <c r="BD5" s="125" t="s">
        <v>32</v>
      </c>
      <c r="BE5" s="125"/>
      <c r="BF5" s="125" t="s">
        <v>33</v>
      </c>
      <c r="BG5" s="140"/>
      <c r="BH5" s="142" t="s">
        <v>34</v>
      </c>
      <c r="BI5" s="143"/>
    </row>
    <row r="6" ht="20.25" customHeight="1">
      <c r="A6" s="167"/>
      <c r="B6" s="170"/>
      <c r="C6" s="180" t="s">
        <v>35</v>
      </c>
      <c r="D6" s="175"/>
      <c r="E6" s="175" t="s">
        <v>36</v>
      </c>
      <c r="F6" s="175"/>
      <c r="G6" s="175"/>
      <c r="H6" s="175"/>
      <c r="I6" s="175"/>
      <c r="J6" s="175"/>
      <c r="K6" s="178"/>
      <c r="L6" s="179"/>
      <c r="M6" s="136"/>
      <c r="N6" s="137"/>
      <c r="O6" s="137"/>
      <c r="P6" s="137"/>
      <c r="Q6" s="137"/>
      <c r="R6" s="137"/>
      <c r="S6" s="139"/>
      <c r="T6" s="139"/>
      <c r="U6" s="139"/>
      <c r="V6" s="139"/>
      <c r="W6" s="139"/>
      <c r="X6" s="165"/>
      <c r="Y6" s="130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3"/>
      <c r="AK6" s="148"/>
      <c r="AL6" s="149"/>
      <c r="AM6" s="152"/>
      <c r="AN6" s="153"/>
      <c r="AO6" s="26"/>
      <c r="AP6" s="156"/>
      <c r="AQ6" s="157"/>
      <c r="AR6" s="160"/>
      <c r="AS6" s="161"/>
      <c r="AT6" s="163"/>
      <c r="AU6" s="161"/>
      <c r="AV6" s="163"/>
      <c r="AW6" s="161"/>
      <c r="AX6" s="122"/>
      <c r="AY6" s="123"/>
      <c r="AZ6" s="126"/>
      <c r="BA6" s="127"/>
      <c r="BB6" s="127"/>
      <c r="BC6" s="127"/>
      <c r="BD6" s="127"/>
      <c r="BE6" s="127"/>
      <c r="BF6" s="127"/>
      <c r="BG6" s="141"/>
      <c r="BH6" s="144"/>
      <c r="BI6" s="145"/>
    </row>
    <row r="7" ht="15.75">
      <c r="A7" s="168"/>
      <c r="B7" s="171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>
      <c r="A8" s="45">
        <v>1</v>
      </c>
      <c r="B8" s="46" t="s">
        <v>39</v>
      </c>
      <c r="C8" s="47">
        <v>102929</v>
      </c>
      <c r="D8" s="48">
        <v>274966.34</v>
      </c>
      <c r="E8" s="48">
        <v>65802</v>
      </c>
      <c r="F8" s="48">
        <v>391362.37</v>
      </c>
      <c r="G8" s="48">
        <v>1379</v>
      </c>
      <c r="H8" s="48">
        <v>76776.14</v>
      </c>
      <c r="I8" s="48">
        <v>3160</v>
      </c>
      <c r="J8" s="48">
        <v>244892.14</v>
      </c>
      <c r="K8" s="48">
        <f>C8+E8+G8+I8</f>
      </c>
      <c r="L8" s="49">
        <f>D8+F8+H8+J8</f>
      </c>
      <c r="M8" s="47">
        <v>146958</v>
      </c>
      <c r="N8" s="48">
        <v>953833.58</v>
      </c>
      <c r="O8" s="48">
        <v>34598</v>
      </c>
      <c r="P8" s="48">
        <v>1063595.93</v>
      </c>
      <c r="Q8" s="48">
        <v>4877</v>
      </c>
      <c r="R8" s="48">
        <v>396851.73</v>
      </c>
      <c r="S8" s="48">
        <v>494</v>
      </c>
      <c r="T8" s="48">
        <v>3699.67</v>
      </c>
      <c r="U8" s="48">
        <v>16500</v>
      </c>
      <c r="V8" s="48">
        <v>20971.32</v>
      </c>
      <c r="W8" s="48">
        <f>M8+O8+Q8+S8+U8</f>
      </c>
      <c r="X8" s="49">
        <f>N8+P8+R8+T8+V8</f>
      </c>
      <c r="Y8" s="47">
        <v>239</v>
      </c>
      <c r="Z8" s="48">
        <v>92792.16</v>
      </c>
      <c r="AA8" s="48">
        <v>11118</v>
      </c>
      <c r="AB8" s="48">
        <v>37103.89</v>
      </c>
      <c r="AC8" s="48">
        <v>114652</v>
      </c>
      <c r="AD8" s="48">
        <v>961311</v>
      </c>
      <c r="AE8" s="48">
        <v>15</v>
      </c>
      <c r="AF8" s="48">
        <v>612.3</v>
      </c>
      <c r="AG8" s="48">
        <v>34</v>
      </c>
      <c r="AH8" s="48">
        <v>4281.91</v>
      </c>
      <c r="AI8" s="48">
        <v>39007</v>
      </c>
      <c r="AJ8" s="49">
        <v>47110.69</v>
      </c>
      <c r="AK8" s="47">
        <f>K8+W8+Y8+AA8+AC8+AE8+AG8+AI8</f>
      </c>
      <c r="AL8" s="50">
        <f>L8+X8+Z8+AB8+AD8+AF8+AH8+AJ8</f>
      </c>
      <c r="AM8" s="47">
        <v>167689</v>
      </c>
      <c r="AN8" s="49">
        <v>290821.51</v>
      </c>
      <c r="AO8" s="28"/>
      <c r="AP8" s="47">
        <v>11</v>
      </c>
      <c r="AQ8" s="49">
        <v>26662.24</v>
      </c>
      <c r="AR8" s="47">
        <v>1649</v>
      </c>
      <c r="AS8" s="48">
        <v>101326.26</v>
      </c>
      <c r="AT8" s="48">
        <v>501</v>
      </c>
      <c r="AU8" s="48">
        <v>108615.47</v>
      </c>
      <c r="AV8" s="48">
        <v>3517</v>
      </c>
      <c r="AW8" s="48">
        <v>1197309.51</v>
      </c>
      <c r="AX8" s="48">
        <f>AR8+AT8+AV8</f>
      </c>
      <c r="AY8" s="49">
        <f>AS8+AU8+AW8</f>
      </c>
      <c r="AZ8" s="47">
        <v>2107</v>
      </c>
      <c r="BA8" s="48">
        <v>23673.57</v>
      </c>
      <c r="BB8" s="48">
        <v>23615</v>
      </c>
      <c r="BC8" s="48">
        <v>817874.72</v>
      </c>
      <c r="BD8" s="48">
        <v>83060</v>
      </c>
      <c r="BE8" s="48">
        <v>3678870.57</v>
      </c>
      <c r="BF8" s="48">
        <v>492755</v>
      </c>
      <c r="BG8" s="49">
        <v>9029555.45</v>
      </c>
      <c r="BH8" s="47">
        <f>AP8+AX8+AZ8+BB8+BD8+BF8</f>
      </c>
      <c r="BI8" s="49">
        <f>AQ8+AY8+BA8+BC8+BE8+BG8</f>
      </c>
    </row>
    <row r="9">
      <c r="A9" s="34">
        <v>2</v>
      </c>
      <c r="B9" s="35" t="s">
        <v>40</v>
      </c>
      <c r="C9" s="37">
        <v>130383</v>
      </c>
      <c r="D9" s="33">
        <v>255891.53</v>
      </c>
      <c r="E9" s="33">
        <v>35136</v>
      </c>
      <c r="F9" s="33">
        <v>86344.81</v>
      </c>
      <c r="G9" s="33">
        <v>203</v>
      </c>
      <c r="H9" s="33">
        <v>764.65</v>
      </c>
      <c r="I9" s="33">
        <v>406</v>
      </c>
      <c r="J9" s="33">
        <v>28781.36</v>
      </c>
      <c r="K9" s="33">
        <f ref="K9:L29" t="shared" si="0">C9+E9+G9+I9</f>
      </c>
      <c r="L9" s="36">
        <f t="shared" si="0"/>
      </c>
      <c r="M9" s="37">
        <v>11323</v>
      </c>
      <c r="N9" s="33">
        <v>23262.28</v>
      </c>
      <c r="O9" s="33">
        <v>1463</v>
      </c>
      <c r="P9" s="33">
        <v>19687.51</v>
      </c>
      <c r="Q9" s="33">
        <v>169</v>
      </c>
      <c r="R9" s="33">
        <v>2185.6</v>
      </c>
      <c r="S9" s="33">
        <v>46</v>
      </c>
      <c r="T9" s="33">
        <v>491.52</v>
      </c>
      <c r="U9" s="33">
        <v>384</v>
      </c>
      <c r="V9" s="33">
        <v>658.08</v>
      </c>
      <c r="W9" s="33">
        <f ref="W9:X29" t="shared" si="1">M9+O9+Q9+S9+U9</f>
      </c>
      <c r="X9" s="36">
        <f t="shared" si="1"/>
      </c>
      <c r="Y9" s="37">
        <v>10</v>
      </c>
      <c r="Z9" s="33">
        <v>17.47</v>
      </c>
      <c r="AA9" s="33">
        <v>786</v>
      </c>
      <c r="AB9" s="33">
        <v>1972.65</v>
      </c>
      <c r="AC9" s="33">
        <v>3294</v>
      </c>
      <c r="AD9" s="33">
        <v>18776.59</v>
      </c>
      <c r="AE9" s="33">
        <v>0</v>
      </c>
      <c r="AF9" s="33">
        <v>0</v>
      </c>
      <c r="AG9" s="33">
        <v>0</v>
      </c>
      <c r="AH9" s="33">
        <v>0</v>
      </c>
      <c r="AI9" s="33">
        <v>8813</v>
      </c>
      <c r="AJ9" s="36">
        <v>9431.6</v>
      </c>
      <c r="AK9" s="37">
        <f ref="AK9:AL29" t="shared" si="2">K9+W9+Y9+AA9+AC9+AE9+AG9+AI9</f>
      </c>
      <c r="AL9" s="38">
        <f t="shared" si="2"/>
      </c>
      <c r="AM9" s="37">
        <v>129563</v>
      </c>
      <c r="AN9" s="36">
        <v>177234.14</v>
      </c>
      <c r="AO9" s="28"/>
      <c r="AP9" s="37">
        <v>0</v>
      </c>
      <c r="AQ9" s="36">
        <v>0</v>
      </c>
      <c r="AR9" s="37">
        <v>16</v>
      </c>
      <c r="AS9" s="33">
        <v>1.13</v>
      </c>
      <c r="AT9" s="33">
        <v>0</v>
      </c>
      <c r="AU9" s="33">
        <v>0</v>
      </c>
      <c r="AV9" s="33">
        <v>2361</v>
      </c>
      <c r="AW9" s="33">
        <v>7189.05</v>
      </c>
      <c r="AX9" s="33">
        <f ref="AX9:AY40" t="shared" si="3">AR9+AT9+AV9</f>
      </c>
      <c r="AY9" s="36">
        <f t="shared" si="3"/>
      </c>
      <c r="AZ9" s="37">
        <v>5</v>
      </c>
      <c r="BA9" s="33">
        <v>45</v>
      </c>
      <c r="BB9" s="33">
        <v>160</v>
      </c>
      <c r="BC9" s="33">
        <v>2726.17</v>
      </c>
      <c r="BD9" s="33">
        <v>1889</v>
      </c>
      <c r="BE9" s="33">
        <v>4042.29</v>
      </c>
      <c r="BF9" s="33">
        <v>16966</v>
      </c>
      <c r="BG9" s="36">
        <v>32866.08</v>
      </c>
      <c r="BH9" s="37">
        <f ref="BH9:BI40" t="shared" si="4">AP9+AX9+AZ9+BB9+BD9+BF9</f>
      </c>
      <c r="BI9" s="36">
        <f t="shared" si="4"/>
      </c>
    </row>
    <row r="10">
      <c r="A10" s="34">
        <v>3</v>
      </c>
      <c r="B10" s="35" t="s">
        <v>41</v>
      </c>
      <c r="C10" s="37">
        <v>45022</v>
      </c>
      <c r="D10" s="33">
        <v>108943.79</v>
      </c>
      <c r="E10" s="33">
        <v>70432</v>
      </c>
      <c r="F10" s="33">
        <v>102181.53</v>
      </c>
      <c r="G10" s="33">
        <v>488</v>
      </c>
      <c r="H10" s="33">
        <v>4345.94</v>
      </c>
      <c r="I10" s="33">
        <v>7176</v>
      </c>
      <c r="J10" s="33">
        <v>21542.62</v>
      </c>
      <c r="K10" s="33">
        <f t="shared" si="0"/>
      </c>
      <c r="L10" s="36">
        <f t="shared" si="0"/>
      </c>
      <c r="M10" s="37">
        <v>24003</v>
      </c>
      <c r="N10" s="33">
        <v>50594.3</v>
      </c>
      <c r="O10" s="33">
        <v>2320</v>
      </c>
      <c r="P10" s="33">
        <v>44803.59</v>
      </c>
      <c r="Q10" s="33">
        <v>103</v>
      </c>
      <c r="R10" s="33">
        <v>5927.39</v>
      </c>
      <c r="S10" s="33">
        <v>13</v>
      </c>
      <c r="T10" s="33">
        <v>316.79</v>
      </c>
      <c r="U10" s="33">
        <v>10223</v>
      </c>
      <c r="V10" s="33">
        <v>2903.3</v>
      </c>
      <c r="W10" s="33">
        <f t="shared" si="1"/>
      </c>
      <c r="X10" s="36">
        <f t="shared" si="1"/>
      </c>
      <c r="Y10" s="37">
        <v>4</v>
      </c>
      <c r="Z10" s="33">
        <v>207.36</v>
      </c>
      <c r="AA10" s="33">
        <v>2199</v>
      </c>
      <c r="AB10" s="33">
        <v>6904.02</v>
      </c>
      <c r="AC10" s="33">
        <v>10131</v>
      </c>
      <c r="AD10" s="33">
        <v>68390.7</v>
      </c>
      <c r="AE10" s="33">
        <v>35</v>
      </c>
      <c r="AF10" s="33">
        <v>203.16</v>
      </c>
      <c r="AG10" s="33">
        <v>1</v>
      </c>
      <c r="AH10" s="33">
        <v>0.88</v>
      </c>
      <c r="AI10" s="33">
        <v>11491</v>
      </c>
      <c r="AJ10" s="36">
        <v>14627.91</v>
      </c>
      <c r="AK10" s="37">
        <f t="shared" si="2"/>
      </c>
      <c r="AL10" s="38">
        <f t="shared" si="2"/>
      </c>
      <c r="AM10" s="37">
        <v>97303</v>
      </c>
      <c r="AN10" s="36">
        <v>140786.4</v>
      </c>
      <c r="AO10" s="29"/>
      <c r="AP10" s="37">
        <v>2</v>
      </c>
      <c r="AQ10" s="36">
        <v>0.63</v>
      </c>
      <c r="AR10" s="37">
        <v>496</v>
      </c>
      <c r="AS10" s="33">
        <v>770.39</v>
      </c>
      <c r="AT10" s="33">
        <v>17</v>
      </c>
      <c r="AU10" s="33">
        <v>189.03</v>
      </c>
      <c r="AV10" s="33">
        <v>1975</v>
      </c>
      <c r="AW10" s="33">
        <v>45449.53</v>
      </c>
      <c r="AX10" s="33">
        <f t="shared" si="3"/>
      </c>
      <c r="AY10" s="36">
        <f t="shared" si="3"/>
      </c>
      <c r="AZ10" s="37">
        <v>166</v>
      </c>
      <c r="BA10" s="33">
        <v>997.96</v>
      </c>
      <c r="BB10" s="33">
        <v>2458</v>
      </c>
      <c r="BC10" s="33">
        <v>38485.67</v>
      </c>
      <c r="BD10" s="33">
        <v>10649</v>
      </c>
      <c r="BE10" s="33">
        <v>38688.82</v>
      </c>
      <c r="BF10" s="33">
        <v>36223</v>
      </c>
      <c r="BG10" s="36">
        <v>134214.29</v>
      </c>
      <c r="BH10" s="37">
        <f t="shared" si="4"/>
      </c>
      <c r="BI10" s="36">
        <f t="shared" si="4"/>
      </c>
    </row>
    <row r="11">
      <c r="A11" s="34">
        <v>4</v>
      </c>
      <c r="B11" s="35" t="s">
        <v>42</v>
      </c>
      <c r="C11" s="37">
        <v>44784</v>
      </c>
      <c r="D11" s="33">
        <v>165928.32</v>
      </c>
      <c r="E11" s="33">
        <v>24073</v>
      </c>
      <c r="F11" s="33">
        <v>36421.75</v>
      </c>
      <c r="G11" s="33">
        <v>245</v>
      </c>
      <c r="H11" s="33">
        <v>4067.87</v>
      </c>
      <c r="I11" s="33">
        <v>347</v>
      </c>
      <c r="J11" s="33">
        <v>5723.75</v>
      </c>
      <c r="K11" s="33">
        <f t="shared" si="0"/>
      </c>
      <c r="L11" s="36">
        <f t="shared" si="0"/>
      </c>
      <c r="M11" s="37">
        <v>9015</v>
      </c>
      <c r="N11" s="33">
        <v>13297.79</v>
      </c>
      <c r="O11" s="33">
        <v>535</v>
      </c>
      <c r="P11" s="33">
        <v>9268.71</v>
      </c>
      <c r="Q11" s="33">
        <v>31</v>
      </c>
      <c r="R11" s="33">
        <v>2395.37</v>
      </c>
      <c r="S11" s="33">
        <v>29</v>
      </c>
      <c r="T11" s="33">
        <v>34.94</v>
      </c>
      <c r="U11" s="33">
        <v>4</v>
      </c>
      <c r="V11" s="33">
        <v>2.62</v>
      </c>
      <c r="W11" s="33">
        <f t="shared" si="1"/>
      </c>
      <c r="X11" s="36">
        <f t="shared" si="1"/>
      </c>
      <c r="Y11" s="37">
        <v>0</v>
      </c>
      <c r="Z11" s="33">
        <v>0</v>
      </c>
      <c r="AA11" s="33">
        <v>649</v>
      </c>
      <c r="AB11" s="33">
        <v>1341.05</v>
      </c>
      <c r="AC11" s="33">
        <v>2810</v>
      </c>
      <c r="AD11" s="33">
        <v>17869.47</v>
      </c>
      <c r="AE11" s="33">
        <v>12</v>
      </c>
      <c r="AF11" s="33">
        <v>30.86</v>
      </c>
      <c r="AG11" s="33">
        <v>0</v>
      </c>
      <c r="AH11" s="33">
        <v>0</v>
      </c>
      <c r="AI11" s="33">
        <v>1993</v>
      </c>
      <c r="AJ11" s="36">
        <v>6490.75</v>
      </c>
      <c r="AK11" s="37">
        <f t="shared" si="2"/>
      </c>
      <c r="AL11" s="38">
        <f t="shared" si="2"/>
      </c>
      <c r="AM11" s="37">
        <v>63840</v>
      </c>
      <c r="AN11" s="36">
        <v>130081.62</v>
      </c>
      <c r="AO11" s="29"/>
      <c r="AP11" s="37">
        <v>95</v>
      </c>
      <c r="AQ11" s="36">
        <v>1041.41</v>
      </c>
      <c r="AR11" s="37">
        <v>5</v>
      </c>
      <c r="AS11" s="33">
        <v>20.14</v>
      </c>
      <c r="AT11" s="33">
        <v>1</v>
      </c>
      <c r="AU11" s="33">
        <v>0</v>
      </c>
      <c r="AV11" s="33">
        <v>229</v>
      </c>
      <c r="AW11" s="33">
        <v>1482.23</v>
      </c>
      <c r="AX11" s="33">
        <f t="shared" si="3"/>
      </c>
      <c r="AY11" s="36">
        <f t="shared" si="3"/>
      </c>
      <c r="AZ11" s="37">
        <v>26</v>
      </c>
      <c r="BA11" s="33">
        <v>193.18</v>
      </c>
      <c r="BB11" s="33">
        <v>112</v>
      </c>
      <c r="BC11" s="33">
        <v>1956.86</v>
      </c>
      <c r="BD11" s="33">
        <v>2624</v>
      </c>
      <c r="BE11" s="33">
        <v>3629.87</v>
      </c>
      <c r="BF11" s="33">
        <v>4945</v>
      </c>
      <c r="BG11" s="36">
        <v>9556.51</v>
      </c>
      <c r="BH11" s="37">
        <f t="shared" si="4"/>
      </c>
      <c r="BI11" s="36">
        <f t="shared" si="4"/>
      </c>
    </row>
    <row r="12">
      <c r="A12" s="34">
        <v>5</v>
      </c>
      <c r="B12" s="35" t="s">
        <v>43</v>
      </c>
      <c r="C12" s="37">
        <v>279015</v>
      </c>
      <c r="D12" s="33">
        <v>426602.52</v>
      </c>
      <c r="E12" s="33">
        <v>63331</v>
      </c>
      <c r="F12" s="33">
        <v>198873.3</v>
      </c>
      <c r="G12" s="33">
        <v>1216</v>
      </c>
      <c r="H12" s="33">
        <v>78993.51</v>
      </c>
      <c r="I12" s="33">
        <v>1286</v>
      </c>
      <c r="J12" s="33">
        <v>29882.44</v>
      </c>
      <c r="K12" s="33">
        <f t="shared" si="0"/>
      </c>
      <c r="L12" s="36">
        <f t="shared" si="0"/>
      </c>
      <c r="M12" s="37">
        <v>16218</v>
      </c>
      <c r="N12" s="33">
        <v>45488.79</v>
      </c>
      <c r="O12" s="33">
        <v>1462</v>
      </c>
      <c r="P12" s="33">
        <v>32926.69</v>
      </c>
      <c r="Q12" s="33">
        <v>124</v>
      </c>
      <c r="R12" s="33">
        <v>5292.94</v>
      </c>
      <c r="S12" s="33">
        <v>93</v>
      </c>
      <c r="T12" s="33">
        <v>912.14</v>
      </c>
      <c r="U12" s="33">
        <v>36</v>
      </c>
      <c r="V12" s="33">
        <v>601.05</v>
      </c>
      <c r="W12" s="33">
        <f t="shared" si="1"/>
      </c>
      <c r="X12" s="36">
        <f t="shared" si="1"/>
      </c>
      <c r="Y12" s="37">
        <v>0</v>
      </c>
      <c r="Z12" s="33">
        <v>0</v>
      </c>
      <c r="AA12" s="33">
        <v>861</v>
      </c>
      <c r="AB12" s="33">
        <v>2333.01</v>
      </c>
      <c r="AC12" s="33">
        <v>5633</v>
      </c>
      <c r="AD12" s="33">
        <v>37719.03</v>
      </c>
      <c r="AE12" s="33">
        <v>13</v>
      </c>
      <c r="AF12" s="33">
        <v>222.14</v>
      </c>
      <c r="AG12" s="33">
        <v>0</v>
      </c>
      <c r="AH12" s="33">
        <v>0</v>
      </c>
      <c r="AI12" s="33">
        <v>16177</v>
      </c>
      <c r="AJ12" s="36">
        <v>9291.24</v>
      </c>
      <c r="AK12" s="37">
        <f t="shared" si="2"/>
      </c>
      <c r="AL12" s="38">
        <f t="shared" si="2"/>
      </c>
      <c r="AM12" s="37">
        <v>190232</v>
      </c>
      <c r="AN12" s="36">
        <v>273448.87</v>
      </c>
      <c r="AO12" s="29"/>
      <c r="AP12" s="37">
        <v>354</v>
      </c>
      <c r="AQ12" s="36">
        <v>1824.21</v>
      </c>
      <c r="AR12" s="37">
        <v>803</v>
      </c>
      <c r="AS12" s="33">
        <v>799.49</v>
      </c>
      <c r="AT12" s="33">
        <v>0</v>
      </c>
      <c r="AU12" s="33">
        <v>0</v>
      </c>
      <c r="AV12" s="33">
        <v>913</v>
      </c>
      <c r="AW12" s="33">
        <v>9215.94</v>
      </c>
      <c r="AX12" s="33">
        <f t="shared" si="3"/>
      </c>
      <c r="AY12" s="36">
        <f t="shared" si="3"/>
      </c>
      <c r="AZ12" s="37">
        <v>27</v>
      </c>
      <c r="BA12" s="33">
        <v>288.51</v>
      </c>
      <c r="BB12" s="33">
        <v>319</v>
      </c>
      <c r="BC12" s="33">
        <v>5400.52</v>
      </c>
      <c r="BD12" s="33">
        <v>5511</v>
      </c>
      <c r="BE12" s="33">
        <v>20459.49</v>
      </c>
      <c r="BF12" s="33">
        <v>27933</v>
      </c>
      <c r="BG12" s="36">
        <v>91805.79</v>
      </c>
      <c r="BH12" s="37">
        <f t="shared" si="4"/>
      </c>
      <c r="BI12" s="36">
        <f t="shared" si="4"/>
      </c>
    </row>
    <row r="13">
      <c r="A13" s="34">
        <v>6</v>
      </c>
      <c r="B13" s="35" t="s">
        <v>44</v>
      </c>
      <c r="C13" s="37">
        <v>54586</v>
      </c>
      <c r="D13" s="33">
        <v>128996.27</v>
      </c>
      <c r="E13" s="33">
        <v>76461</v>
      </c>
      <c r="F13" s="33">
        <v>103054.81</v>
      </c>
      <c r="G13" s="33">
        <v>286</v>
      </c>
      <c r="H13" s="33">
        <v>2650.71</v>
      </c>
      <c r="I13" s="33">
        <v>3548</v>
      </c>
      <c r="J13" s="33">
        <v>23172.12</v>
      </c>
      <c r="K13" s="33">
        <f t="shared" si="0"/>
      </c>
      <c r="L13" s="36">
        <f t="shared" si="0"/>
      </c>
      <c r="M13" s="37">
        <v>69205</v>
      </c>
      <c r="N13" s="33">
        <v>316608.59</v>
      </c>
      <c r="O13" s="33">
        <v>15916</v>
      </c>
      <c r="P13" s="33">
        <v>335190.64</v>
      </c>
      <c r="Q13" s="33">
        <v>2608</v>
      </c>
      <c r="R13" s="33">
        <v>169189.94</v>
      </c>
      <c r="S13" s="33">
        <v>146</v>
      </c>
      <c r="T13" s="33">
        <v>7558.98</v>
      </c>
      <c r="U13" s="33">
        <v>9596</v>
      </c>
      <c r="V13" s="33">
        <v>15199.25</v>
      </c>
      <c r="W13" s="33">
        <f t="shared" si="1"/>
      </c>
      <c r="X13" s="36">
        <f t="shared" si="1"/>
      </c>
      <c r="Y13" s="37">
        <v>52</v>
      </c>
      <c r="Z13" s="33">
        <v>19540.08</v>
      </c>
      <c r="AA13" s="33">
        <v>5219</v>
      </c>
      <c r="AB13" s="33">
        <v>22465.73</v>
      </c>
      <c r="AC13" s="33">
        <v>76625</v>
      </c>
      <c r="AD13" s="33">
        <v>707295.92</v>
      </c>
      <c r="AE13" s="33">
        <v>42</v>
      </c>
      <c r="AF13" s="33">
        <v>256.67</v>
      </c>
      <c r="AG13" s="33">
        <v>0</v>
      </c>
      <c r="AH13" s="33">
        <v>0</v>
      </c>
      <c r="AI13" s="33">
        <v>39458</v>
      </c>
      <c r="AJ13" s="36">
        <v>29696.49</v>
      </c>
      <c r="AK13" s="37">
        <f t="shared" si="2"/>
      </c>
      <c r="AL13" s="38">
        <f t="shared" si="2"/>
      </c>
      <c r="AM13" s="37">
        <v>121868</v>
      </c>
      <c r="AN13" s="36">
        <v>186303.8</v>
      </c>
      <c r="AO13" s="29"/>
      <c r="AP13" s="37">
        <v>619</v>
      </c>
      <c r="AQ13" s="36">
        <v>556</v>
      </c>
      <c r="AR13" s="37">
        <v>415</v>
      </c>
      <c r="AS13" s="33">
        <v>11853.66</v>
      </c>
      <c r="AT13" s="33">
        <v>118</v>
      </c>
      <c r="AU13" s="33">
        <v>12586.33</v>
      </c>
      <c r="AV13" s="33">
        <v>3844</v>
      </c>
      <c r="AW13" s="33">
        <v>286872.65</v>
      </c>
      <c r="AX13" s="33">
        <f t="shared" si="3"/>
      </c>
      <c r="AY13" s="36">
        <f t="shared" si="3"/>
      </c>
      <c r="AZ13" s="37">
        <v>709</v>
      </c>
      <c r="BA13" s="33">
        <v>7602.31</v>
      </c>
      <c r="BB13" s="33">
        <v>12182</v>
      </c>
      <c r="BC13" s="33">
        <v>312004.08</v>
      </c>
      <c r="BD13" s="33">
        <v>21166</v>
      </c>
      <c r="BE13" s="33">
        <v>103889.38</v>
      </c>
      <c r="BF13" s="33">
        <v>242112</v>
      </c>
      <c r="BG13" s="36">
        <v>2293849.29</v>
      </c>
      <c r="BH13" s="37">
        <f t="shared" si="4"/>
      </c>
      <c r="BI13" s="36">
        <f t="shared" si="4"/>
      </c>
    </row>
    <row r="14">
      <c r="A14" s="34">
        <v>7</v>
      </c>
      <c r="B14" s="35" t="s">
        <v>45</v>
      </c>
      <c r="C14" s="37">
        <v>54216</v>
      </c>
      <c r="D14" s="33">
        <v>110840.68</v>
      </c>
      <c r="E14" s="33">
        <v>20604</v>
      </c>
      <c r="F14" s="33">
        <v>40923.24</v>
      </c>
      <c r="G14" s="33">
        <v>200</v>
      </c>
      <c r="H14" s="33">
        <v>456.56</v>
      </c>
      <c r="I14" s="33">
        <v>3078</v>
      </c>
      <c r="J14" s="33">
        <v>15819.32</v>
      </c>
      <c r="K14" s="33">
        <f t="shared" si="0"/>
      </c>
      <c r="L14" s="36">
        <f t="shared" si="0"/>
      </c>
      <c r="M14" s="37">
        <v>19014</v>
      </c>
      <c r="N14" s="33">
        <v>63250.35</v>
      </c>
      <c r="O14" s="33">
        <v>4678</v>
      </c>
      <c r="P14" s="33">
        <v>63455.96</v>
      </c>
      <c r="Q14" s="33">
        <v>616</v>
      </c>
      <c r="R14" s="33">
        <v>49719.14</v>
      </c>
      <c r="S14" s="33">
        <v>89</v>
      </c>
      <c r="T14" s="33">
        <v>593.56</v>
      </c>
      <c r="U14" s="33">
        <v>8136</v>
      </c>
      <c r="V14" s="33">
        <v>1944.67</v>
      </c>
      <c r="W14" s="33">
        <f t="shared" si="1"/>
      </c>
      <c r="X14" s="36">
        <f t="shared" si="1"/>
      </c>
      <c r="Y14" s="37">
        <v>3</v>
      </c>
      <c r="Z14" s="33">
        <v>94</v>
      </c>
      <c r="AA14" s="33">
        <v>988</v>
      </c>
      <c r="AB14" s="33">
        <v>3098.99</v>
      </c>
      <c r="AC14" s="33">
        <v>16269</v>
      </c>
      <c r="AD14" s="33">
        <v>116893.77</v>
      </c>
      <c r="AE14" s="33">
        <v>1</v>
      </c>
      <c r="AF14" s="33">
        <v>6.15</v>
      </c>
      <c r="AG14" s="33">
        <v>0</v>
      </c>
      <c r="AH14" s="33">
        <v>0</v>
      </c>
      <c r="AI14" s="33">
        <v>6225</v>
      </c>
      <c r="AJ14" s="36">
        <v>8933.9</v>
      </c>
      <c r="AK14" s="37">
        <f t="shared" si="2"/>
      </c>
      <c r="AL14" s="38">
        <f t="shared" si="2"/>
      </c>
      <c r="AM14" s="37">
        <v>52702</v>
      </c>
      <c r="AN14" s="36">
        <v>94910.8</v>
      </c>
      <c r="AO14" s="29"/>
      <c r="AP14" s="37">
        <v>0</v>
      </c>
      <c r="AQ14" s="36">
        <v>0</v>
      </c>
      <c r="AR14" s="37">
        <v>130</v>
      </c>
      <c r="AS14" s="33">
        <v>272.14</v>
      </c>
      <c r="AT14" s="33">
        <v>15</v>
      </c>
      <c r="AU14" s="33">
        <v>2783.58</v>
      </c>
      <c r="AV14" s="33">
        <v>1658</v>
      </c>
      <c r="AW14" s="33">
        <v>30972.58</v>
      </c>
      <c r="AX14" s="33">
        <f t="shared" si="3"/>
      </c>
      <c r="AY14" s="36">
        <f t="shared" si="3"/>
      </c>
      <c r="AZ14" s="37">
        <v>66</v>
      </c>
      <c r="BA14" s="33">
        <v>441.08</v>
      </c>
      <c r="BB14" s="33">
        <v>2220</v>
      </c>
      <c r="BC14" s="33">
        <v>34322.67</v>
      </c>
      <c r="BD14" s="33">
        <v>8389</v>
      </c>
      <c r="BE14" s="33">
        <v>18179.36</v>
      </c>
      <c r="BF14" s="33">
        <v>74873</v>
      </c>
      <c r="BG14" s="36">
        <v>193787.62</v>
      </c>
      <c r="BH14" s="37">
        <f t="shared" si="4"/>
      </c>
      <c r="BI14" s="36">
        <f t="shared" si="4"/>
      </c>
    </row>
    <row r="15">
      <c r="A15" s="34">
        <v>8</v>
      </c>
      <c r="B15" s="35" t="s">
        <v>46</v>
      </c>
      <c r="C15" s="37">
        <v>126704</v>
      </c>
      <c r="D15" s="33">
        <v>188153.38</v>
      </c>
      <c r="E15" s="33">
        <v>36740</v>
      </c>
      <c r="F15" s="33">
        <v>55458.66</v>
      </c>
      <c r="G15" s="33">
        <v>92</v>
      </c>
      <c r="H15" s="33">
        <v>2760.9</v>
      </c>
      <c r="I15" s="33">
        <v>1121</v>
      </c>
      <c r="J15" s="33">
        <v>19215.21</v>
      </c>
      <c r="K15" s="33">
        <f t="shared" si="0"/>
      </c>
      <c r="L15" s="36">
        <f t="shared" si="0"/>
      </c>
      <c r="M15" s="37">
        <v>24332</v>
      </c>
      <c r="N15" s="33">
        <v>86567.13</v>
      </c>
      <c r="O15" s="33">
        <v>3477</v>
      </c>
      <c r="P15" s="33">
        <v>104793.75</v>
      </c>
      <c r="Q15" s="33">
        <v>312</v>
      </c>
      <c r="R15" s="33">
        <v>57857.19</v>
      </c>
      <c r="S15" s="33">
        <v>60</v>
      </c>
      <c r="T15" s="33">
        <v>1171.88</v>
      </c>
      <c r="U15" s="33">
        <v>1353</v>
      </c>
      <c r="V15" s="33">
        <v>4836.45</v>
      </c>
      <c r="W15" s="33">
        <f t="shared" si="1"/>
      </c>
      <c r="X15" s="36">
        <f t="shared" si="1"/>
      </c>
      <c r="Y15" s="37">
        <v>10</v>
      </c>
      <c r="Z15" s="33">
        <v>99.99</v>
      </c>
      <c r="AA15" s="33">
        <v>1840</v>
      </c>
      <c r="AB15" s="33">
        <v>5505.97</v>
      </c>
      <c r="AC15" s="33">
        <v>13415</v>
      </c>
      <c r="AD15" s="33">
        <v>84323.55</v>
      </c>
      <c r="AE15" s="33">
        <v>8</v>
      </c>
      <c r="AF15" s="33">
        <v>29.24</v>
      </c>
      <c r="AG15" s="33">
        <v>7</v>
      </c>
      <c r="AH15" s="33">
        <v>1154.85</v>
      </c>
      <c r="AI15" s="33">
        <v>12981</v>
      </c>
      <c r="AJ15" s="36">
        <v>20990.64</v>
      </c>
      <c r="AK15" s="37">
        <f t="shared" si="2"/>
      </c>
      <c r="AL15" s="38">
        <f t="shared" si="2"/>
      </c>
      <c r="AM15" s="37">
        <v>126284</v>
      </c>
      <c r="AN15" s="36">
        <v>154631.59</v>
      </c>
      <c r="AO15" s="29"/>
      <c r="AP15" s="37">
        <v>0</v>
      </c>
      <c r="AQ15" s="36">
        <v>0</v>
      </c>
      <c r="AR15" s="37">
        <v>132</v>
      </c>
      <c r="AS15" s="33">
        <v>430.13</v>
      </c>
      <c r="AT15" s="33">
        <v>8</v>
      </c>
      <c r="AU15" s="33">
        <v>946.24</v>
      </c>
      <c r="AV15" s="33">
        <v>42</v>
      </c>
      <c r="AW15" s="33">
        <v>271.9</v>
      </c>
      <c r="AX15" s="33">
        <f t="shared" si="3"/>
      </c>
      <c r="AY15" s="36">
        <f t="shared" si="3"/>
      </c>
      <c r="AZ15" s="37">
        <v>112</v>
      </c>
      <c r="BA15" s="33">
        <v>704.57</v>
      </c>
      <c r="BB15" s="33">
        <v>1163</v>
      </c>
      <c r="BC15" s="33">
        <v>28283.35</v>
      </c>
      <c r="BD15" s="33">
        <v>14806</v>
      </c>
      <c r="BE15" s="33">
        <v>29008.73</v>
      </c>
      <c r="BF15" s="33">
        <v>37340</v>
      </c>
      <c r="BG15" s="36">
        <v>107259.83</v>
      </c>
      <c r="BH15" s="37">
        <f t="shared" si="4"/>
      </c>
      <c r="BI15" s="36">
        <f t="shared" si="4"/>
      </c>
    </row>
    <row r="16">
      <c r="A16" s="34">
        <v>9</v>
      </c>
      <c r="B16" s="35" t="s">
        <v>47</v>
      </c>
      <c r="C16" s="37">
        <v>64426</v>
      </c>
      <c r="D16" s="33">
        <v>97517.98</v>
      </c>
      <c r="E16" s="33">
        <v>21736</v>
      </c>
      <c r="F16" s="33">
        <v>33692.45</v>
      </c>
      <c r="G16" s="33">
        <v>162</v>
      </c>
      <c r="H16" s="33">
        <v>3950.68</v>
      </c>
      <c r="I16" s="33">
        <v>62</v>
      </c>
      <c r="J16" s="33">
        <v>5337.94</v>
      </c>
      <c r="K16" s="33">
        <f t="shared" si="0"/>
      </c>
      <c r="L16" s="36">
        <f t="shared" si="0"/>
      </c>
      <c r="M16" s="37">
        <v>4289</v>
      </c>
      <c r="N16" s="33">
        <v>9881.79</v>
      </c>
      <c r="O16" s="33">
        <v>257</v>
      </c>
      <c r="P16" s="33">
        <v>11464.69</v>
      </c>
      <c r="Q16" s="33">
        <v>1</v>
      </c>
      <c r="R16" s="33">
        <v>9.17</v>
      </c>
      <c r="S16" s="33">
        <v>7</v>
      </c>
      <c r="T16" s="33">
        <v>15.57</v>
      </c>
      <c r="U16" s="33">
        <v>185</v>
      </c>
      <c r="V16" s="33">
        <v>2.42</v>
      </c>
      <c r="W16" s="33">
        <f t="shared" si="1"/>
      </c>
      <c r="X16" s="36">
        <f t="shared" si="1"/>
      </c>
      <c r="Y16" s="37">
        <v>0</v>
      </c>
      <c r="Z16" s="33">
        <v>0</v>
      </c>
      <c r="AA16" s="33">
        <v>308</v>
      </c>
      <c r="AB16" s="33">
        <v>847.88</v>
      </c>
      <c r="AC16" s="33">
        <v>765</v>
      </c>
      <c r="AD16" s="33">
        <v>4378.16</v>
      </c>
      <c r="AE16" s="33">
        <v>0</v>
      </c>
      <c r="AF16" s="33">
        <v>0</v>
      </c>
      <c r="AG16" s="33">
        <v>0</v>
      </c>
      <c r="AH16" s="33">
        <v>0</v>
      </c>
      <c r="AI16" s="33">
        <v>4287</v>
      </c>
      <c r="AJ16" s="36">
        <v>5215.04</v>
      </c>
      <c r="AK16" s="37">
        <f t="shared" si="2"/>
      </c>
      <c r="AL16" s="38">
        <f t="shared" si="2"/>
      </c>
      <c r="AM16" s="37">
        <v>46594</v>
      </c>
      <c r="AN16" s="36">
        <v>66778.06</v>
      </c>
      <c r="AO16" s="29"/>
      <c r="AP16" s="37">
        <v>0</v>
      </c>
      <c r="AQ16" s="36">
        <v>0</v>
      </c>
      <c r="AR16" s="37">
        <v>0</v>
      </c>
      <c r="AS16" s="33">
        <v>0</v>
      </c>
      <c r="AT16" s="33">
        <v>0</v>
      </c>
      <c r="AU16" s="33">
        <v>0</v>
      </c>
      <c r="AV16" s="33">
        <v>290</v>
      </c>
      <c r="AW16" s="33">
        <v>584.8</v>
      </c>
      <c r="AX16" s="33">
        <f t="shared" si="3"/>
      </c>
      <c r="AY16" s="36">
        <f t="shared" si="3"/>
      </c>
      <c r="AZ16" s="37">
        <v>2</v>
      </c>
      <c r="BA16" s="33">
        <v>61</v>
      </c>
      <c r="BB16" s="33">
        <v>45</v>
      </c>
      <c r="BC16" s="33">
        <v>640.32</v>
      </c>
      <c r="BD16" s="33">
        <v>596</v>
      </c>
      <c r="BE16" s="33">
        <v>969.51</v>
      </c>
      <c r="BF16" s="33">
        <v>3720</v>
      </c>
      <c r="BG16" s="36">
        <v>5847.49</v>
      </c>
      <c r="BH16" s="37">
        <f t="shared" si="4"/>
      </c>
      <c r="BI16" s="36">
        <f t="shared" si="4"/>
      </c>
    </row>
    <row r="17">
      <c r="A17" s="34">
        <v>10</v>
      </c>
      <c r="B17" s="35" t="s">
        <v>48</v>
      </c>
      <c r="C17" s="37">
        <v>28621</v>
      </c>
      <c r="D17" s="33">
        <v>47891.54</v>
      </c>
      <c r="E17" s="33">
        <v>10304</v>
      </c>
      <c r="F17" s="33">
        <v>12522.73</v>
      </c>
      <c r="G17" s="33">
        <v>31</v>
      </c>
      <c r="H17" s="33">
        <v>599.41</v>
      </c>
      <c r="I17" s="33">
        <v>218</v>
      </c>
      <c r="J17" s="33">
        <v>558.74</v>
      </c>
      <c r="K17" s="33">
        <f t="shared" si="0"/>
      </c>
      <c r="L17" s="36">
        <f t="shared" si="0"/>
      </c>
      <c r="M17" s="37">
        <v>4789</v>
      </c>
      <c r="N17" s="33">
        <v>8489.06</v>
      </c>
      <c r="O17" s="33">
        <v>436</v>
      </c>
      <c r="P17" s="33">
        <v>6011.27</v>
      </c>
      <c r="Q17" s="33">
        <v>23</v>
      </c>
      <c r="R17" s="33">
        <v>1279.2</v>
      </c>
      <c r="S17" s="33">
        <v>5</v>
      </c>
      <c r="T17" s="33">
        <v>1036.78</v>
      </c>
      <c r="U17" s="33">
        <v>342</v>
      </c>
      <c r="V17" s="33">
        <v>541</v>
      </c>
      <c r="W17" s="33">
        <f t="shared" si="1"/>
      </c>
      <c r="X17" s="36">
        <f t="shared" si="1"/>
      </c>
      <c r="Y17" s="37">
        <v>0</v>
      </c>
      <c r="Z17" s="33">
        <v>0</v>
      </c>
      <c r="AA17" s="33">
        <v>203</v>
      </c>
      <c r="AB17" s="33">
        <v>653.52</v>
      </c>
      <c r="AC17" s="33">
        <v>2227</v>
      </c>
      <c r="AD17" s="33">
        <v>13499.43</v>
      </c>
      <c r="AE17" s="33">
        <v>0</v>
      </c>
      <c r="AF17" s="33">
        <v>0</v>
      </c>
      <c r="AG17" s="33">
        <v>0</v>
      </c>
      <c r="AH17" s="33">
        <v>0</v>
      </c>
      <c r="AI17" s="33">
        <v>1001</v>
      </c>
      <c r="AJ17" s="36">
        <v>1373.01</v>
      </c>
      <c r="AK17" s="37">
        <f t="shared" si="2"/>
      </c>
      <c r="AL17" s="38">
        <f t="shared" si="2"/>
      </c>
      <c r="AM17" s="37">
        <v>44982</v>
      </c>
      <c r="AN17" s="36">
        <v>45225.88</v>
      </c>
      <c r="AO17" s="29"/>
      <c r="AP17" s="37">
        <v>919</v>
      </c>
      <c r="AQ17" s="36">
        <v>391</v>
      </c>
      <c r="AR17" s="37">
        <v>0</v>
      </c>
      <c r="AS17" s="33">
        <v>0</v>
      </c>
      <c r="AT17" s="33">
        <v>0</v>
      </c>
      <c r="AU17" s="33">
        <v>0</v>
      </c>
      <c r="AV17" s="33">
        <v>54</v>
      </c>
      <c r="AW17" s="33">
        <v>41.24</v>
      </c>
      <c r="AX17" s="33">
        <f t="shared" si="3"/>
      </c>
      <c r="AY17" s="36">
        <f t="shared" si="3"/>
      </c>
      <c r="AZ17" s="37">
        <v>20</v>
      </c>
      <c r="BA17" s="33">
        <v>121.57</v>
      </c>
      <c r="BB17" s="33">
        <v>14913</v>
      </c>
      <c r="BC17" s="33">
        <v>2177.96</v>
      </c>
      <c r="BD17" s="33">
        <v>522</v>
      </c>
      <c r="BE17" s="33">
        <v>529.36</v>
      </c>
      <c r="BF17" s="33">
        <v>3282</v>
      </c>
      <c r="BG17" s="36">
        <v>11872.02</v>
      </c>
      <c r="BH17" s="37">
        <f t="shared" si="4"/>
      </c>
      <c r="BI17" s="36">
        <f t="shared" si="4"/>
      </c>
    </row>
    <row r="18">
      <c r="A18" s="34">
        <v>11</v>
      </c>
      <c r="B18" s="35" t="s">
        <v>49</v>
      </c>
      <c r="C18" s="37">
        <v>64551</v>
      </c>
      <c r="D18" s="33">
        <v>36610.93</v>
      </c>
      <c r="E18" s="33">
        <v>17471</v>
      </c>
      <c r="F18" s="33">
        <v>21061.65</v>
      </c>
      <c r="G18" s="33">
        <v>12</v>
      </c>
      <c r="H18" s="33">
        <v>18.97</v>
      </c>
      <c r="I18" s="33">
        <v>93</v>
      </c>
      <c r="J18" s="33">
        <v>2164.69</v>
      </c>
      <c r="K18" s="33">
        <f t="shared" si="0"/>
      </c>
      <c r="L18" s="36">
        <f t="shared" si="0"/>
      </c>
      <c r="M18" s="37">
        <v>11413</v>
      </c>
      <c r="N18" s="33">
        <v>13465.07</v>
      </c>
      <c r="O18" s="33">
        <v>678</v>
      </c>
      <c r="P18" s="33">
        <v>13081.36</v>
      </c>
      <c r="Q18" s="33">
        <v>22</v>
      </c>
      <c r="R18" s="33">
        <v>557.76</v>
      </c>
      <c r="S18" s="33">
        <v>435</v>
      </c>
      <c r="T18" s="33">
        <v>413.4</v>
      </c>
      <c r="U18" s="33">
        <v>6</v>
      </c>
      <c r="V18" s="33">
        <v>65.19</v>
      </c>
      <c r="W18" s="33">
        <f t="shared" si="1"/>
      </c>
      <c r="X18" s="36">
        <f t="shared" si="1"/>
      </c>
      <c r="Y18" s="37">
        <v>0</v>
      </c>
      <c r="Z18" s="33">
        <v>0</v>
      </c>
      <c r="AA18" s="33">
        <v>355</v>
      </c>
      <c r="AB18" s="33">
        <v>1168.28</v>
      </c>
      <c r="AC18" s="33">
        <v>2744</v>
      </c>
      <c r="AD18" s="33">
        <v>17681.91</v>
      </c>
      <c r="AE18" s="33">
        <v>0</v>
      </c>
      <c r="AF18" s="33">
        <v>0</v>
      </c>
      <c r="AG18" s="33">
        <v>2</v>
      </c>
      <c r="AH18" s="33">
        <v>21.51</v>
      </c>
      <c r="AI18" s="33">
        <v>1495</v>
      </c>
      <c r="AJ18" s="36">
        <v>1251.7</v>
      </c>
      <c r="AK18" s="37">
        <f t="shared" si="2"/>
      </c>
      <c r="AL18" s="38">
        <f t="shared" si="2"/>
      </c>
      <c r="AM18" s="37">
        <v>65581</v>
      </c>
      <c r="AN18" s="36">
        <v>50923.85</v>
      </c>
      <c r="AO18" s="29"/>
      <c r="AP18" s="37">
        <v>0</v>
      </c>
      <c r="AQ18" s="36">
        <v>0</v>
      </c>
      <c r="AR18" s="37">
        <v>0</v>
      </c>
      <c r="AS18" s="33">
        <v>0</v>
      </c>
      <c r="AT18" s="33">
        <v>0</v>
      </c>
      <c r="AU18" s="33">
        <v>0</v>
      </c>
      <c r="AV18" s="33">
        <v>700</v>
      </c>
      <c r="AW18" s="33">
        <v>2026.48</v>
      </c>
      <c r="AX18" s="33">
        <f t="shared" si="3"/>
      </c>
      <c r="AY18" s="36">
        <f t="shared" si="3"/>
      </c>
      <c r="AZ18" s="37">
        <v>23</v>
      </c>
      <c r="BA18" s="33">
        <v>40.5</v>
      </c>
      <c r="BB18" s="33">
        <v>115</v>
      </c>
      <c r="BC18" s="33">
        <v>1980.6</v>
      </c>
      <c r="BD18" s="33">
        <v>8955</v>
      </c>
      <c r="BE18" s="33">
        <v>10413.48</v>
      </c>
      <c r="BF18" s="33">
        <v>6745</v>
      </c>
      <c r="BG18" s="36">
        <v>14200.43</v>
      </c>
      <c r="BH18" s="37">
        <f t="shared" si="4"/>
      </c>
      <c r="BI18" s="36">
        <f t="shared" si="4"/>
      </c>
    </row>
    <row r="19">
      <c r="A19" s="34">
        <v>12</v>
      </c>
      <c r="B19" s="35" t="s">
        <v>50</v>
      </c>
      <c r="C19" s="37">
        <v>2501</v>
      </c>
      <c r="D19" s="33">
        <v>1935.75</v>
      </c>
      <c r="E19" s="33">
        <v>2469</v>
      </c>
      <c r="F19" s="33">
        <v>1729.45</v>
      </c>
      <c r="G19" s="33">
        <v>0</v>
      </c>
      <c r="H19" s="33">
        <v>0</v>
      </c>
      <c r="I19" s="33">
        <v>0</v>
      </c>
      <c r="J19" s="33">
        <v>0</v>
      </c>
      <c r="K19" s="33">
        <f t="shared" si="0"/>
      </c>
      <c r="L19" s="36">
        <f t="shared" si="0"/>
      </c>
      <c r="M19" s="37">
        <v>1199</v>
      </c>
      <c r="N19" s="33">
        <v>1047.27</v>
      </c>
      <c r="O19" s="33">
        <v>40</v>
      </c>
      <c r="P19" s="33">
        <v>139.33</v>
      </c>
      <c r="Q19" s="33">
        <v>0</v>
      </c>
      <c r="R19" s="33">
        <v>0</v>
      </c>
      <c r="S19" s="33">
        <v>4</v>
      </c>
      <c r="T19" s="33">
        <v>1.61</v>
      </c>
      <c r="U19" s="33">
        <v>0</v>
      </c>
      <c r="V19" s="33">
        <v>0</v>
      </c>
      <c r="W19" s="33">
        <f t="shared" si="1"/>
      </c>
      <c r="X19" s="36">
        <f t="shared" si="1"/>
      </c>
      <c r="Y19" s="37">
        <v>0</v>
      </c>
      <c r="Z19" s="33">
        <v>0</v>
      </c>
      <c r="AA19" s="33">
        <v>46</v>
      </c>
      <c r="AB19" s="33">
        <v>66.1</v>
      </c>
      <c r="AC19" s="33">
        <v>124</v>
      </c>
      <c r="AD19" s="33">
        <v>865.69</v>
      </c>
      <c r="AE19" s="33">
        <v>0</v>
      </c>
      <c r="AF19" s="33">
        <v>0</v>
      </c>
      <c r="AG19" s="33">
        <v>0</v>
      </c>
      <c r="AH19" s="33">
        <v>0</v>
      </c>
      <c r="AI19" s="33">
        <v>331</v>
      </c>
      <c r="AJ19" s="36">
        <v>2849.33</v>
      </c>
      <c r="AK19" s="37">
        <f t="shared" si="2"/>
      </c>
      <c r="AL19" s="38">
        <f t="shared" si="2"/>
      </c>
      <c r="AM19" s="37">
        <v>9477</v>
      </c>
      <c r="AN19" s="36">
        <v>5065.96</v>
      </c>
      <c r="AO19" s="29"/>
      <c r="AP19" s="37">
        <v>0</v>
      </c>
      <c r="AQ19" s="36">
        <v>0</v>
      </c>
      <c r="AR19" s="37">
        <v>0</v>
      </c>
      <c r="AS19" s="33">
        <v>0</v>
      </c>
      <c r="AT19" s="33">
        <v>0</v>
      </c>
      <c r="AU19" s="33">
        <v>0</v>
      </c>
      <c r="AV19" s="33">
        <v>88</v>
      </c>
      <c r="AW19" s="33">
        <v>134.16</v>
      </c>
      <c r="AX19" s="33">
        <f t="shared" si="3"/>
      </c>
      <c r="AY19" s="36">
        <f t="shared" si="3"/>
      </c>
      <c r="AZ19" s="37">
        <v>0</v>
      </c>
      <c r="BA19" s="33">
        <v>0</v>
      </c>
      <c r="BB19" s="33">
        <v>14</v>
      </c>
      <c r="BC19" s="33">
        <v>95.19</v>
      </c>
      <c r="BD19" s="33">
        <v>110</v>
      </c>
      <c r="BE19" s="33">
        <v>282.14</v>
      </c>
      <c r="BF19" s="33">
        <v>131</v>
      </c>
      <c r="BG19" s="36">
        <v>418.72</v>
      </c>
      <c r="BH19" s="37">
        <f t="shared" si="4"/>
      </c>
      <c r="BI19" s="36">
        <f t="shared" si="4"/>
      </c>
    </row>
    <row r="20">
      <c r="A20" s="34">
        <v>13</v>
      </c>
      <c r="B20" s="35" t="s">
        <v>51</v>
      </c>
      <c r="C20" s="37">
        <v>73358</v>
      </c>
      <c r="D20" s="33">
        <v>103676.28</v>
      </c>
      <c r="E20" s="33">
        <v>7690</v>
      </c>
      <c r="F20" s="33">
        <v>9970.98</v>
      </c>
      <c r="G20" s="33">
        <v>90</v>
      </c>
      <c r="H20" s="33">
        <v>933.61</v>
      </c>
      <c r="I20" s="33">
        <v>63</v>
      </c>
      <c r="J20" s="33">
        <v>1733.01</v>
      </c>
      <c r="K20" s="33">
        <f t="shared" si="0"/>
      </c>
      <c r="L20" s="36">
        <f t="shared" si="0"/>
      </c>
      <c r="M20" s="37">
        <v>5970</v>
      </c>
      <c r="N20" s="33">
        <v>6733.13</v>
      </c>
      <c r="O20" s="33">
        <v>676</v>
      </c>
      <c r="P20" s="33">
        <v>5217.84</v>
      </c>
      <c r="Q20" s="33">
        <v>35</v>
      </c>
      <c r="R20" s="33">
        <v>744.06</v>
      </c>
      <c r="S20" s="33">
        <v>79</v>
      </c>
      <c r="T20" s="33">
        <v>58.5</v>
      </c>
      <c r="U20" s="33">
        <v>395</v>
      </c>
      <c r="V20" s="33">
        <v>539.09</v>
      </c>
      <c r="W20" s="33">
        <f t="shared" si="1"/>
      </c>
      <c r="X20" s="36">
        <f t="shared" si="1"/>
      </c>
      <c r="Y20" s="37">
        <v>0</v>
      </c>
      <c r="Z20" s="33">
        <v>0</v>
      </c>
      <c r="AA20" s="33">
        <v>364</v>
      </c>
      <c r="AB20" s="33">
        <v>1037.83</v>
      </c>
      <c r="AC20" s="33">
        <v>1153</v>
      </c>
      <c r="AD20" s="33">
        <v>6769.83</v>
      </c>
      <c r="AE20" s="33">
        <v>2</v>
      </c>
      <c r="AF20" s="33">
        <v>5.24</v>
      </c>
      <c r="AG20" s="33">
        <v>0</v>
      </c>
      <c r="AH20" s="33">
        <v>0</v>
      </c>
      <c r="AI20" s="33">
        <v>935</v>
      </c>
      <c r="AJ20" s="36">
        <v>1294.93</v>
      </c>
      <c r="AK20" s="37">
        <f t="shared" si="2"/>
      </c>
      <c r="AL20" s="38">
        <f t="shared" si="2"/>
      </c>
      <c r="AM20" s="37">
        <v>56697</v>
      </c>
      <c r="AN20" s="36">
        <v>65735.44</v>
      </c>
      <c r="AO20" s="29"/>
      <c r="AP20" s="37">
        <v>0</v>
      </c>
      <c r="AQ20" s="36">
        <v>0</v>
      </c>
      <c r="AR20" s="37">
        <v>55</v>
      </c>
      <c r="AS20" s="33">
        <v>3.41</v>
      </c>
      <c r="AT20" s="33">
        <v>3</v>
      </c>
      <c r="AU20" s="33">
        <v>169.65</v>
      </c>
      <c r="AV20" s="33">
        <v>631</v>
      </c>
      <c r="AW20" s="33">
        <v>1711.18</v>
      </c>
      <c r="AX20" s="33">
        <f t="shared" si="3"/>
      </c>
      <c r="AY20" s="36">
        <f t="shared" si="3"/>
      </c>
      <c r="AZ20" s="37">
        <v>17</v>
      </c>
      <c r="BA20" s="33">
        <v>40.35</v>
      </c>
      <c r="BB20" s="33">
        <v>82</v>
      </c>
      <c r="BC20" s="33">
        <v>877.39</v>
      </c>
      <c r="BD20" s="33">
        <v>4497</v>
      </c>
      <c r="BE20" s="33">
        <v>3488.77</v>
      </c>
      <c r="BF20" s="33">
        <v>7309</v>
      </c>
      <c r="BG20" s="36">
        <v>12052.57</v>
      </c>
      <c r="BH20" s="37">
        <f t="shared" si="4"/>
      </c>
      <c r="BI20" s="36">
        <f t="shared" si="4"/>
      </c>
    </row>
    <row r="21">
      <c r="A21" s="34">
        <v>14</v>
      </c>
      <c r="B21" s="35" t="s">
        <v>52</v>
      </c>
      <c r="C21" s="37">
        <v>48906</v>
      </c>
      <c r="D21" s="33">
        <v>139529.08</v>
      </c>
      <c r="E21" s="33">
        <v>26179</v>
      </c>
      <c r="F21" s="33">
        <v>47309.22</v>
      </c>
      <c r="G21" s="33">
        <v>720</v>
      </c>
      <c r="H21" s="33">
        <v>24282.34</v>
      </c>
      <c r="I21" s="33">
        <v>4735</v>
      </c>
      <c r="J21" s="33">
        <v>21081.89</v>
      </c>
      <c r="K21" s="33">
        <f t="shared" si="0"/>
      </c>
      <c r="L21" s="36">
        <f t="shared" si="0"/>
      </c>
      <c r="M21" s="37">
        <v>18587</v>
      </c>
      <c r="N21" s="33">
        <v>67342.37</v>
      </c>
      <c r="O21" s="33">
        <v>2359</v>
      </c>
      <c r="P21" s="33">
        <v>71155.45</v>
      </c>
      <c r="Q21" s="33">
        <v>142</v>
      </c>
      <c r="R21" s="33">
        <v>18787.85</v>
      </c>
      <c r="S21" s="33">
        <v>112</v>
      </c>
      <c r="T21" s="33">
        <v>2787.36</v>
      </c>
      <c r="U21" s="33">
        <v>5342</v>
      </c>
      <c r="V21" s="33">
        <v>1322.77</v>
      </c>
      <c r="W21" s="33">
        <f t="shared" si="1"/>
      </c>
      <c r="X21" s="36">
        <f t="shared" si="1"/>
      </c>
      <c r="Y21" s="37">
        <v>4</v>
      </c>
      <c r="Z21" s="33">
        <v>2124</v>
      </c>
      <c r="AA21" s="33">
        <v>2468</v>
      </c>
      <c r="AB21" s="33">
        <v>6960.17</v>
      </c>
      <c r="AC21" s="33">
        <v>15659</v>
      </c>
      <c r="AD21" s="33">
        <v>130294.33</v>
      </c>
      <c r="AE21" s="33">
        <v>9</v>
      </c>
      <c r="AF21" s="33">
        <v>64.3</v>
      </c>
      <c r="AG21" s="33">
        <v>0</v>
      </c>
      <c r="AH21" s="33">
        <v>0</v>
      </c>
      <c r="AI21" s="33">
        <v>6651</v>
      </c>
      <c r="AJ21" s="36">
        <v>8038.36</v>
      </c>
      <c r="AK21" s="37">
        <f t="shared" si="2"/>
      </c>
      <c r="AL21" s="38">
        <f t="shared" si="2"/>
      </c>
      <c r="AM21" s="37">
        <v>61894</v>
      </c>
      <c r="AN21" s="36">
        <v>132843.63</v>
      </c>
      <c r="AO21" s="29"/>
      <c r="AP21" s="37">
        <v>1835</v>
      </c>
      <c r="AQ21" s="36">
        <v>7321.12</v>
      </c>
      <c r="AR21" s="37">
        <v>283</v>
      </c>
      <c r="AS21" s="33">
        <v>2760.65</v>
      </c>
      <c r="AT21" s="33">
        <v>10</v>
      </c>
      <c r="AU21" s="33">
        <v>858.48</v>
      </c>
      <c r="AV21" s="33">
        <v>726</v>
      </c>
      <c r="AW21" s="33">
        <v>32234.27</v>
      </c>
      <c r="AX21" s="33">
        <f t="shared" si="3"/>
      </c>
      <c r="AY21" s="36">
        <f t="shared" si="3"/>
      </c>
      <c r="AZ21" s="37">
        <v>230</v>
      </c>
      <c r="BA21" s="33">
        <v>1466.23</v>
      </c>
      <c r="BB21" s="33">
        <v>1933</v>
      </c>
      <c r="BC21" s="33">
        <v>49591.98</v>
      </c>
      <c r="BD21" s="33">
        <v>10600</v>
      </c>
      <c r="BE21" s="33">
        <v>56200.65</v>
      </c>
      <c r="BF21" s="33">
        <v>49631</v>
      </c>
      <c r="BG21" s="36">
        <v>1214000.22</v>
      </c>
      <c r="BH21" s="37">
        <f t="shared" si="4"/>
      </c>
      <c r="BI21" s="36">
        <f t="shared" si="4"/>
      </c>
    </row>
    <row r="22">
      <c r="A22" s="34">
        <v>15</v>
      </c>
      <c r="B22" s="35" t="s">
        <v>53</v>
      </c>
      <c r="C22" s="37">
        <v>61253</v>
      </c>
      <c r="D22" s="33">
        <v>112784.84</v>
      </c>
      <c r="E22" s="33">
        <v>11131</v>
      </c>
      <c r="F22" s="33">
        <v>28226.45</v>
      </c>
      <c r="G22" s="33">
        <v>318</v>
      </c>
      <c r="H22" s="33">
        <v>6372.01</v>
      </c>
      <c r="I22" s="33">
        <v>193</v>
      </c>
      <c r="J22" s="33">
        <v>11363.25</v>
      </c>
      <c r="K22" s="33">
        <f t="shared" si="0"/>
      </c>
      <c r="L22" s="36">
        <f t="shared" si="0"/>
      </c>
      <c r="M22" s="37">
        <v>5623</v>
      </c>
      <c r="N22" s="33">
        <v>12221.53</v>
      </c>
      <c r="O22" s="33">
        <v>1060</v>
      </c>
      <c r="P22" s="33">
        <v>10517.09</v>
      </c>
      <c r="Q22" s="33">
        <v>67</v>
      </c>
      <c r="R22" s="33">
        <v>6617.09</v>
      </c>
      <c r="S22" s="33">
        <v>7</v>
      </c>
      <c r="T22" s="33">
        <v>686</v>
      </c>
      <c r="U22" s="33">
        <v>369</v>
      </c>
      <c r="V22" s="33">
        <v>552.4</v>
      </c>
      <c r="W22" s="33">
        <f t="shared" si="1"/>
      </c>
      <c r="X22" s="36">
        <f t="shared" si="1"/>
      </c>
      <c r="Y22" s="37">
        <v>35</v>
      </c>
      <c r="Z22" s="33">
        <v>2916.12</v>
      </c>
      <c r="AA22" s="33">
        <v>586</v>
      </c>
      <c r="AB22" s="33">
        <v>2161.29</v>
      </c>
      <c r="AC22" s="33">
        <v>2098</v>
      </c>
      <c r="AD22" s="33">
        <v>13528.21</v>
      </c>
      <c r="AE22" s="33">
        <v>0</v>
      </c>
      <c r="AF22" s="33">
        <v>0</v>
      </c>
      <c r="AG22" s="33">
        <v>0</v>
      </c>
      <c r="AH22" s="33">
        <v>0</v>
      </c>
      <c r="AI22" s="33">
        <v>6960</v>
      </c>
      <c r="AJ22" s="36">
        <v>4409.88</v>
      </c>
      <c r="AK22" s="37">
        <f t="shared" si="2"/>
      </c>
      <c r="AL22" s="38">
        <f t="shared" si="2"/>
      </c>
      <c r="AM22" s="37">
        <v>59253</v>
      </c>
      <c r="AN22" s="36">
        <v>94572.12</v>
      </c>
      <c r="AO22" s="29"/>
      <c r="AP22" s="37">
        <v>4</v>
      </c>
      <c r="AQ22" s="36">
        <v>479.51</v>
      </c>
      <c r="AR22" s="37">
        <v>164</v>
      </c>
      <c r="AS22" s="33">
        <v>11.14</v>
      </c>
      <c r="AT22" s="33">
        <v>1</v>
      </c>
      <c r="AU22" s="33">
        <v>0.49</v>
      </c>
      <c r="AV22" s="33">
        <v>1402</v>
      </c>
      <c r="AW22" s="33">
        <v>3185.02</v>
      </c>
      <c r="AX22" s="33">
        <f t="shared" si="3"/>
      </c>
      <c r="AY22" s="36">
        <f t="shared" si="3"/>
      </c>
      <c r="AZ22" s="37">
        <v>109</v>
      </c>
      <c r="BA22" s="33">
        <v>105.46</v>
      </c>
      <c r="BB22" s="33">
        <v>129</v>
      </c>
      <c r="BC22" s="33">
        <v>2518.23</v>
      </c>
      <c r="BD22" s="33">
        <v>5481</v>
      </c>
      <c r="BE22" s="33">
        <v>14398.9</v>
      </c>
      <c r="BF22" s="33">
        <v>10794</v>
      </c>
      <c r="BG22" s="36">
        <v>20668.44</v>
      </c>
      <c r="BH22" s="37">
        <f t="shared" si="4"/>
      </c>
      <c r="BI22" s="36">
        <f t="shared" si="4"/>
      </c>
    </row>
    <row r="23">
      <c r="A23" s="34">
        <v>16</v>
      </c>
      <c r="B23" s="35" t="s">
        <v>54</v>
      </c>
      <c r="C23" s="37">
        <v>125338</v>
      </c>
      <c r="D23" s="33">
        <v>218431.55</v>
      </c>
      <c r="E23" s="33">
        <v>26231</v>
      </c>
      <c r="F23" s="33">
        <v>39929.18</v>
      </c>
      <c r="G23" s="33">
        <v>585</v>
      </c>
      <c r="H23" s="33">
        <v>3078.99</v>
      </c>
      <c r="I23" s="33">
        <v>240</v>
      </c>
      <c r="J23" s="33">
        <v>5456.69</v>
      </c>
      <c r="K23" s="33">
        <f t="shared" si="0"/>
      </c>
      <c r="L23" s="36">
        <f t="shared" si="0"/>
      </c>
      <c r="M23" s="37">
        <v>20056</v>
      </c>
      <c r="N23" s="33">
        <v>61136.49</v>
      </c>
      <c r="O23" s="33">
        <v>4546</v>
      </c>
      <c r="P23" s="33">
        <v>90952.23</v>
      </c>
      <c r="Q23" s="33">
        <v>359</v>
      </c>
      <c r="R23" s="33">
        <v>18349.11</v>
      </c>
      <c r="S23" s="33">
        <v>71</v>
      </c>
      <c r="T23" s="33">
        <v>32.6</v>
      </c>
      <c r="U23" s="33">
        <v>654</v>
      </c>
      <c r="V23" s="33">
        <v>4798.1</v>
      </c>
      <c r="W23" s="33">
        <f t="shared" si="1"/>
      </c>
      <c r="X23" s="36">
        <f t="shared" si="1"/>
      </c>
      <c r="Y23" s="37">
        <v>2</v>
      </c>
      <c r="Z23" s="33">
        <v>1325.93</v>
      </c>
      <c r="AA23" s="33">
        <v>1273</v>
      </c>
      <c r="AB23" s="33">
        <v>3564.77</v>
      </c>
      <c r="AC23" s="33">
        <v>12951</v>
      </c>
      <c r="AD23" s="33">
        <v>89758.15</v>
      </c>
      <c r="AE23" s="33">
        <v>7</v>
      </c>
      <c r="AF23" s="33">
        <v>34.93</v>
      </c>
      <c r="AG23" s="33">
        <v>0</v>
      </c>
      <c r="AH23" s="33">
        <v>0</v>
      </c>
      <c r="AI23" s="33">
        <v>3238</v>
      </c>
      <c r="AJ23" s="36">
        <v>7218.56</v>
      </c>
      <c r="AK23" s="37">
        <f t="shared" si="2"/>
      </c>
      <c r="AL23" s="38">
        <f t="shared" si="2"/>
      </c>
      <c r="AM23" s="37">
        <v>106293</v>
      </c>
      <c r="AN23" s="36">
        <v>164068.75</v>
      </c>
      <c r="AO23" s="29"/>
      <c r="AP23" s="37">
        <v>0</v>
      </c>
      <c r="AQ23" s="36">
        <v>0</v>
      </c>
      <c r="AR23" s="37">
        <v>511</v>
      </c>
      <c r="AS23" s="33">
        <v>1167.14</v>
      </c>
      <c r="AT23" s="33">
        <v>62</v>
      </c>
      <c r="AU23" s="33">
        <v>1811.16</v>
      </c>
      <c r="AV23" s="33">
        <v>1041</v>
      </c>
      <c r="AW23" s="33">
        <v>8643.48</v>
      </c>
      <c r="AX23" s="33">
        <f t="shared" si="3"/>
      </c>
      <c r="AY23" s="36">
        <f t="shared" si="3"/>
      </c>
      <c r="AZ23" s="37">
        <v>130</v>
      </c>
      <c r="BA23" s="33">
        <v>372.34</v>
      </c>
      <c r="BB23" s="33">
        <v>1853</v>
      </c>
      <c r="BC23" s="33">
        <v>35740.23</v>
      </c>
      <c r="BD23" s="33">
        <v>9053</v>
      </c>
      <c r="BE23" s="33">
        <v>23532.2</v>
      </c>
      <c r="BF23" s="33">
        <v>55412</v>
      </c>
      <c r="BG23" s="36">
        <v>470960.65</v>
      </c>
      <c r="BH23" s="37">
        <f t="shared" si="4"/>
      </c>
      <c r="BI23" s="36">
        <f t="shared" si="4"/>
      </c>
    </row>
    <row r="24">
      <c r="A24" s="34">
        <v>17</v>
      </c>
      <c r="B24" s="35" t="s">
        <v>55</v>
      </c>
      <c r="C24" s="37">
        <v>144819</v>
      </c>
      <c r="D24" s="33">
        <v>272221.5</v>
      </c>
      <c r="E24" s="33">
        <v>24271</v>
      </c>
      <c r="F24" s="33">
        <v>97243.09</v>
      </c>
      <c r="G24" s="33">
        <v>958</v>
      </c>
      <c r="H24" s="33">
        <v>2531.31</v>
      </c>
      <c r="I24" s="33">
        <v>643</v>
      </c>
      <c r="J24" s="33">
        <v>15320.09</v>
      </c>
      <c r="K24" s="33">
        <f t="shared" si="0"/>
      </c>
      <c r="L24" s="36">
        <f t="shared" si="0"/>
      </c>
      <c r="M24" s="37">
        <v>14552</v>
      </c>
      <c r="N24" s="33">
        <v>32849.29</v>
      </c>
      <c r="O24" s="33">
        <v>1901</v>
      </c>
      <c r="P24" s="33">
        <v>25205.13</v>
      </c>
      <c r="Q24" s="33">
        <v>109</v>
      </c>
      <c r="R24" s="33">
        <v>4276.17</v>
      </c>
      <c r="S24" s="33">
        <v>17</v>
      </c>
      <c r="T24" s="33">
        <v>49.35</v>
      </c>
      <c r="U24" s="33">
        <v>671</v>
      </c>
      <c r="V24" s="33">
        <v>1338.52</v>
      </c>
      <c r="W24" s="33">
        <f t="shared" si="1"/>
      </c>
      <c r="X24" s="36">
        <f t="shared" si="1"/>
      </c>
      <c r="Y24" s="37">
        <v>6</v>
      </c>
      <c r="Z24" s="33">
        <v>1468.02</v>
      </c>
      <c r="AA24" s="33">
        <v>1296</v>
      </c>
      <c r="AB24" s="33">
        <v>4322.49</v>
      </c>
      <c r="AC24" s="33">
        <v>9450</v>
      </c>
      <c r="AD24" s="33">
        <v>57963.7</v>
      </c>
      <c r="AE24" s="33">
        <v>23</v>
      </c>
      <c r="AF24" s="33">
        <v>198.7</v>
      </c>
      <c r="AG24" s="33">
        <v>0</v>
      </c>
      <c r="AH24" s="33">
        <v>0</v>
      </c>
      <c r="AI24" s="33">
        <v>4737</v>
      </c>
      <c r="AJ24" s="36">
        <v>3315.3</v>
      </c>
      <c r="AK24" s="37">
        <f t="shared" si="2"/>
      </c>
      <c r="AL24" s="38">
        <f t="shared" si="2"/>
      </c>
      <c r="AM24" s="37">
        <v>134850</v>
      </c>
      <c r="AN24" s="36">
        <v>230235.93</v>
      </c>
      <c r="AO24" s="29"/>
      <c r="AP24" s="37">
        <v>0</v>
      </c>
      <c r="AQ24" s="36">
        <v>0</v>
      </c>
      <c r="AR24" s="37">
        <v>142</v>
      </c>
      <c r="AS24" s="33">
        <v>42.19</v>
      </c>
      <c r="AT24" s="33">
        <v>28</v>
      </c>
      <c r="AU24" s="33">
        <v>165.9</v>
      </c>
      <c r="AV24" s="33">
        <v>2314</v>
      </c>
      <c r="AW24" s="33">
        <v>3995.44</v>
      </c>
      <c r="AX24" s="33">
        <f t="shared" si="3"/>
      </c>
      <c r="AY24" s="36">
        <f t="shared" si="3"/>
      </c>
      <c r="AZ24" s="37">
        <v>149</v>
      </c>
      <c r="BA24" s="33">
        <v>552.2</v>
      </c>
      <c r="BB24" s="33">
        <v>512</v>
      </c>
      <c r="BC24" s="33">
        <v>9035.62</v>
      </c>
      <c r="BD24" s="33">
        <v>8333</v>
      </c>
      <c r="BE24" s="33">
        <v>13911.83</v>
      </c>
      <c r="BF24" s="33">
        <v>18353</v>
      </c>
      <c r="BG24" s="36">
        <v>41449.77</v>
      </c>
      <c r="BH24" s="37">
        <f t="shared" si="4"/>
      </c>
      <c r="BI24" s="36">
        <f t="shared" si="4"/>
      </c>
    </row>
    <row r="25">
      <c r="A25" s="34">
        <v>18</v>
      </c>
      <c r="B25" s="35" t="s">
        <v>56</v>
      </c>
      <c r="C25" s="37">
        <v>50948</v>
      </c>
      <c r="D25" s="33">
        <v>130069.53</v>
      </c>
      <c r="E25" s="33">
        <v>45852</v>
      </c>
      <c r="F25" s="33">
        <v>72774.09</v>
      </c>
      <c r="G25" s="33">
        <v>336</v>
      </c>
      <c r="H25" s="33">
        <v>8909.31</v>
      </c>
      <c r="I25" s="33">
        <v>1047</v>
      </c>
      <c r="J25" s="33">
        <v>10660.74</v>
      </c>
      <c r="K25" s="33">
        <f t="shared" si="0"/>
      </c>
      <c r="L25" s="36">
        <f t="shared" si="0"/>
      </c>
      <c r="M25" s="37">
        <v>20403</v>
      </c>
      <c r="N25" s="33">
        <v>37548.32</v>
      </c>
      <c r="O25" s="33">
        <v>1459</v>
      </c>
      <c r="P25" s="33">
        <v>23661.74</v>
      </c>
      <c r="Q25" s="33">
        <v>45</v>
      </c>
      <c r="R25" s="33">
        <v>1714.22</v>
      </c>
      <c r="S25" s="33">
        <v>22</v>
      </c>
      <c r="T25" s="33">
        <v>38.04</v>
      </c>
      <c r="U25" s="33">
        <v>2152</v>
      </c>
      <c r="V25" s="33">
        <v>641.26</v>
      </c>
      <c r="W25" s="33">
        <f t="shared" si="1"/>
      </c>
      <c r="X25" s="36">
        <f t="shared" si="1"/>
      </c>
      <c r="Y25" s="37">
        <v>0</v>
      </c>
      <c r="Z25" s="33">
        <v>0</v>
      </c>
      <c r="AA25" s="33">
        <v>1212</v>
      </c>
      <c r="AB25" s="33">
        <v>3284.31</v>
      </c>
      <c r="AC25" s="33">
        <v>6904</v>
      </c>
      <c r="AD25" s="33">
        <v>44102.34</v>
      </c>
      <c r="AE25" s="33">
        <v>11</v>
      </c>
      <c r="AF25" s="33">
        <v>11.89</v>
      </c>
      <c r="AG25" s="33">
        <v>11</v>
      </c>
      <c r="AH25" s="33">
        <v>15.12</v>
      </c>
      <c r="AI25" s="33">
        <v>12008</v>
      </c>
      <c r="AJ25" s="36">
        <v>21966.6</v>
      </c>
      <c r="AK25" s="37">
        <f t="shared" si="2"/>
      </c>
      <c r="AL25" s="38">
        <f t="shared" si="2"/>
      </c>
      <c r="AM25" s="37">
        <v>79953</v>
      </c>
      <c r="AN25" s="36">
        <v>122947.42</v>
      </c>
      <c r="AO25" s="29"/>
      <c r="AP25" s="37">
        <v>0</v>
      </c>
      <c r="AQ25" s="36">
        <v>0</v>
      </c>
      <c r="AR25" s="37">
        <v>50</v>
      </c>
      <c r="AS25" s="33">
        <v>17.92</v>
      </c>
      <c r="AT25" s="33">
        <v>0</v>
      </c>
      <c r="AU25" s="33">
        <v>0</v>
      </c>
      <c r="AV25" s="33">
        <v>1027</v>
      </c>
      <c r="AW25" s="33">
        <v>6995.37</v>
      </c>
      <c r="AX25" s="33">
        <f t="shared" si="3"/>
      </c>
      <c r="AY25" s="36">
        <f t="shared" si="3"/>
      </c>
      <c r="AZ25" s="37">
        <v>40</v>
      </c>
      <c r="BA25" s="33">
        <v>548.69</v>
      </c>
      <c r="BB25" s="33">
        <v>1219</v>
      </c>
      <c r="BC25" s="33">
        <v>20553.2</v>
      </c>
      <c r="BD25" s="33">
        <v>7908</v>
      </c>
      <c r="BE25" s="33">
        <v>18078.21</v>
      </c>
      <c r="BF25" s="33">
        <v>19084</v>
      </c>
      <c r="BG25" s="36">
        <v>40360.5</v>
      </c>
      <c r="BH25" s="37">
        <f t="shared" si="4"/>
      </c>
      <c r="BI25" s="36">
        <f t="shared" si="4"/>
      </c>
    </row>
    <row r="26">
      <c r="A26" s="34">
        <v>19</v>
      </c>
      <c r="B26" s="35" t="s">
        <v>57</v>
      </c>
      <c r="C26" s="37">
        <v>87488</v>
      </c>
      <c r="D26" s="33">
        <v>243978.33</v>
      </c>
      <c r="E26" s="33">
        <v>35342</v>
      </c>
      <c r="F26" s="33">
        <v>78225.01</v>
      </c>
      <c r="G26" s="33">
        <v>442</v>
      </c>
      <c r="H26" s="33">
        <v>3412.95</v>
      </c>
      <c r="I26" s="33">
        <v>1785</v>
      </c>
      <c r="J26" s="33">
        <v>24049.05</v>
      </c>
      <c r="K26" s="33">
        <f t="shared" si="0"/>
      </c>
      <c r="L26" s="36">
        <f t="shared" si="0"/>
      </c>
      <c r="M26" s="37">
        <v>39930</v>
      </c>
      <c r="N26" s="33">
        <v>132014.92</v>
      </c>
      <c r="O26" s="33">
        <v>8485</v>
      </c>
      <c r="P26" s="33">
        <v>146361.12</v>
      </c>
      <c r="Q26" s="33">
        <v>1539</v>
      </c>
      <c r="R26" s="33">
        <v>42032.41</v>
      </c>
      <c r="S26" s="33">
        <v>1016</v>
      </c>
      <c r="T26" s="33">
        <v>3058.8</v>
      </c>
      <c r="U26" s="33">
        <v>205</v>
      </c>
      <c r="V26" s="33">
        <v>4293.64</v>
      </c>
      <c r="W26" s="33">
        <f t="shared" si="1"/>
      </c>
      <c r="X26" s="36">
        <f t="shared" si="1"/>
      </c>
      <c r="Y26" s="37">
        <v>4</v>
      </c>
      <c r="Z26" s="33">
        <v>1705.58</v>
      </c>
      <c r="AA26" s="33">
        <v>1598</v>
      </c>
      <c r="AB26" s="33">
        <v>4164.17</v>
      </c>
      <c r="AC26" s="33">
        <v>16981</v>
      </c>
      <c r="AD26" s="33">
        <v>114960.37</v>
      </c>
      <c r="AE26" s="33">
        <v>15</v>
      </c>
      <c r="AF26" s="33">
        <v>101.96</v>
      </c>
      <c r="AG26" s="33">
        <v>12</v>
      </c>
      <c r="AH26" s="33">
        <v>5202.91</v>
      </c>
      <c r="AI26" s="33">
        <v>19147</v>
      </c>
      <c r="AJ26" s="36">
        <v>7430.44</v>
      </c>
      <c r="AK26" s="37">
        <f t="shared" si="2"/>
      </c>
      <c r="AL26" s="38">
        <f t="shared" si="2"/>
      </c>
      <c r="AM26" s="37">
        <v>97761</v>
      </c>
      <c r="AN26" s="36">
        <v>144218.28</v>
      </c>
      <c r="AO26" s="29"/>
      <c r="AP26" s="37">
        <v>1960</v>
      </c>
      <c r="AQ26" s="36">
        <v>3498.86</v>
      </c>
      <c r="AR26" s="37">
        <v>217</v>
      </c>
      <c r="AS26" s="33">
        <v>1892.81</v>
      </c>
      <c r="AT26" s="33">
        <v>123</v>
      </c>
      <c r="AU26" s="33">
        <v>5355.1</v>
      </c>
      <c r="AV26" s="33">
        <v>800</v>
      </c>
      <c r="AW26" s="33">
        <v>29076.33</v>
      </c>
      <c r="AX26" s="33">
        <f t="shared" si="3"/>
      </c>
      <c r="AY26" s="36">
        <f t="shared" si="3"/>
      </c>
      <c r="AZ26" s="37">
        <v>146</v>
      </c>
      <c r="BA26" s="33">
        <v>575.09</v>
      </c>
      <c r="BB26" s="33">
        <v>1709</v>
      </c>
      <c r="BC26" s="33">
        <v>42229.88</v>
      </c>
      <c r="BD26" s="33">
        <v>14760</v>
      </c>
      <c r="BE26" s="33">
        <v>49787.9</v>
      </c>
      <c r="BF26" s="33">
        <v>80008</v>
      </c>
      <c r="BG26" s="36">
        <v>321880.99</v>
      </c>
      <c r="BH26" s="37">
        <f t="shared" si="4"/>
      </c>
      <c r="BI26" s="36">
        <f t="shared" si="4"/>
      </c>
    </row>
    <row r="27">
      <c r="A27" s="34">
        <v>20</v>
      </c>
      <c r="B27" s="35" t="s">
        <v>58</v>
      </c>
      <c r="C27" s="37">
        <v>49219</v>
      </c>
      <c r="D27" s="33">
        <v>43718.02</v>
      </c>
      <c r="E27" s="33">
        <v>13075</v>
      </c>
      <c r="F27" s="33">
        <v>16254.93</v>
      </c>
      <c r="G27" s="33">
        <v>5</v>
      </c>
      <c r="H27" s="33">
        <v>42</v>
      </c>
      <c r="I27" s="33">
        <v>46</v>
      </c>
      <c r="J27" s="33">
        <v>179.79</v>
      </c>
      <c r="K27" s="33">
        <f t="shared" si="0"/>
      </c>
      <c r="L27" s="36">
        <f t="shared" si="0"/>
      </c>
      <c r="M27" s="37">
        <v>6419</v>
      </c>
      <c r="N27" s="33">
        <v>6816.03</v>
      </c>
      <c r="O27" s="33">
        <v>398</v>
      </c>
      <c r="P27" s="33">
        <v>4942.29</v>
      </c>
      <c r="Q27" s="33">
        <v>20</v>
      </c>
      <c r="R27" s="33">
        <v>563.28</v>
      </c>
      <c r="S27" s="33">
        <v>180</v>
      </c>
      <c r="T27" s="33">
        <v>80.3</v>
      </c>
      <c r="U27" s="33">
        <v>0</v>
      </c>
      <c r="V27" s="33">
        <v>27</v>
      </c>
      <c r="W27" s="33">
        <f t="shared" si="1"/>
      </c>
      <c r="X27" s="36">
        <f t="shared" si="1"/>
      </c>
      <c r="Y27" s="37">
        <v>0</v>
      </c>
      <c r="Z27" s="33">
        <v>0</v>
      </c>
      <c r="AA27" s="33">
        <v>417</v>
      </c>
      <c r="AB27" s="33">
        <v>971.4</v>
      </c>
      <c r="AC27" s="33">
        <v>1932</v>
      </c>
      <c r="AD27" s="33">
        <v>12540.24</v>
      </c>
      <c r="AE27" s="33">
        <v>2</v>
      </c>
      <c r="AF27" s="33">
        <v>10.5</v>
      </c>
      <c r="AG27" s="33">
        <v>3</v>
      </c>
      <c r="AH27" s="33">
        <v>9.61</v>
      </c>
      <c r="AI27" s="33">
        <v>1213</v>
      </c>
      <c r="AJ27" s="36">
        <v>1306.23</v>
      </c>
      <c r="AK27" s="37">
        <f t="shared" si="2"/>
      </c>
      <c r="AL27" s="38">
        <f t="shared" si="2"/>
      </c>
      <c r="AM27" s="37">
        <v>48577</v>
      </c>
      <c r="AN27" s="36">
        <v>45145.8</v>
      </c>
      <c r="AO27" s="29"/>
      <c r="AP27" s="37">
        <v>0</v>
      </c>
      <c r="AQ27" s="36">
        <v>0</v>
      </c>
      <c r="AR27" s="37">
        <v>21</v>
      </c>
      <c r="AS27" s="33">
        <v>1.1</v>
      </c>
      <c r="AT27" s="33">
        <v>0</v>
      </c>
      <c r="AU27" s="33">
        <v>0</v>
      </c>
      <c r="AV27" s="33">
        <v>350</v>
      </c>
      <c r="AW27" s="33">
        <v>557.44</v>
      </c>
      <c r="AX27" s="33">
        <f t="shared" si="3"/>
      </c>
      <c r="AY27" s="36">
        <f t="shared" si="3"/>
      </c>
      <c r="AZ27" s="37">
        <v>0</v>
      </c>
      <c r="BA27" s="33">
        <v>0</v>
      </c>
      <c r="BB27" s="33">
        <v>56</v>
      </c>
      <c r="BC27" s="33">
        <v>597.84</v>
      </c>
      <c r="BD27" s="33">
        <v>2808</v>
      </c>
      <c r="BE27" s="33">
        <v>4593.87</v>
      </c>
      <c r="BF27" s="33">
        <v>5342</v>
      </c>
      <c r="BG27" s="36">
        <v>8442.85</v>
      </c>
      <c r="BH27" s="37">
        <f t="shared" si="4"/>
      </c>
      <c r="BI27" s="36">
        <f t="shared" si="4"/>
      </c>
    </row>
    <row r="28">
      <c r="A28" s="34">
        <v>21</v>
      </c>
      <c r="B28" s="35" t="s">
        <v>59</v>
      </c>
      <c r="C28" s="37">
        <v>130753</v>
      </c>
      <c r="D28" s="33">
        <v>268554.94</v>
      </c>
      <c r="E28" s="33">
        <v>45483</v>
      </c>
      <c r="F28" s="33">
        <v>121905.57</v>
      </c>
      <c r="G28" s="33">
        <v>627</v>
      </c>
      <c r="H28" s="33">
        <v>30602.05</v>
      </c>
      <c r="I28" s="33">
        <v>4835</v>
      </c>
      <c r="J28" s="33">
        <v>58594.1</v>
      </c>
      <c r="K28" s="33">
        <f t="shared" si="0"/>
      </c>
      <c r="L28" s="36">
        <f t="shared" si="0"/>
      </c>
      <c r="M28" s="37">
        <v>30632</v>
      </c>
      <c r="N28" s="33">
        <v>63741.17</v>
      </c>
      <c r="O28" s="33">
        <v>4631</v>
      </c>
      <c r="P28" s="33">
        <v>98748.97</v>
      </c>
      <c r="Q28" s="33">
        <v>279</v>
      </c>
      <c r="R28" s="33">
        <v>22963.06</v>
      </c>
      <c r="S28" s="33">
        <v>83</v>
      </c>
      <c r="T28" s="33">
        <v>718.49</v>
      </c>
      <c r="U28" s="33">
        <v>6034</v>
      </c>
      <c r="V28" s="33">
        <v>1854.62</v>
      </c>
      <c r="W28" s="33">
        <f t="shared" si="1"/>
      </c>
      <c r="X28" s="36">
        <f t="shared" si="1"/>
      </c>
      <c r="Y28" s="37">
        <v>27</v>
      </c>
      <c r="Z28" s="33">
        <v>8954</v>
      </c>
      <c r="AA28" s="33">
        <v>1598</v>
      </c>
      <c r="AB28" s="33">
        <v>3568.69</v>
      </c>
      <c r="AC28" s="33">
        <v>13760</v>
      </c>
      <c r="AD28" s="33">
        <v>97651.79</v>
      </c>
      <c r="AE28" s="33">
        <v>12</v>
      </c>
      <c r="AF28" s="33">
        <v>766.13</v>
      </c>
      <c r="AG28" s="33">
        <v>2</v>
      </c>
      <c r="AH28" s="33">
        <v>428.35</v>
      </c>
      <c r="AI28" s="33">
        <v>18078</v>
      </c>
      <c r="AJ28" s="36">
        <v>5094.48</v>
      </c>
      <c r="AK28" s="37">
        <f t="shared" si="2"/>
      </c>
      <c r="AL28" s="38">
        <f t="shared" si="2"/>
      </c>
      <c r="AM28" s="37">
        <v>155825</v>
      </c>
      <c r="AN28" s="36">
        <v>198041.37</v>
      </c>
      <c r="AO28" s="29"/>
      <c r="AP28" s="37">
        <v>1143</v>
      </c>
      <c r="AQ28" s="36">
        <v>11085.44</v>
      </c>
      <c r="AR28" s="37">
        <v>249</v>
      </c>
      <c r="AS28" s="33">
        <v>1637.56</v>
      </c>
      <c r="AT28" s="33">
        <v>2</v>
      </c>
      <c r="AU28" s="33">
        <v>571.43</v>
      </c>
      <c r="AV28" s="33">
        <v>907</v>
      </c>
      <c r="AW28" s="33">
        <v>28961.94</v>
      </c>
      <c r="AX28" s="33">
        <f t="shared" si="3"/>
      </c>
      <c r="AY28" s="36">
        <f t="shared" si="3"/>
      </c>
      <c r="AZ28" s="37">
        <v>155</v>
      </c>
      <c r="BA28" s="33">
        <v>631.18</v>
      </c>
      <c r="BB28" s="33">
        <v>1282</v>
      </c>
      <c r="BC28" s="33">
        <v>21779.2</v>
      </c>
      <c r="BD28" s="33">
        <v>8385</v>
      </c>
      <c r="BE28" s="33">
        <v>19073.54</v>
      </c>
      <c r="BF28" s="33">
        <v>35906</v>
      </c>
      <c r="BG28" s="36">
        <v>228494.28</v>
      </c>
      <c r="BH28" s="37">
        <f t="shared" si="4"/>
      </c>
      <c r="BI28" s="36">
        <f t="shared" si="4"/>
      </c>
    </row>
    <row r="29">
      <c r="A29" s="34">
        <v>22</v>
      </c>
      <c r="B29" s="35" t="s">
        <v>60</v>
      </c>
      <c r="C29" s="37">
        <v>90864</v>
      </c>
      <c r="D29" s="33">
        <v>131248.8</v>
      </c>
      <c r="E29" s="33">
        <v>16094</v>
      </c>
      <c r="F29" s="33">
        <v>42115.85</v>
      </c>
      <c r="G29" s="33">
        <v>2869</v>
      </c>
      <c r="H29" s="33">
        <v>12259.7</v>
      </c>
      <c r="I29" s="33">
        <v>397</v>
      </c>
      <c r="J29" s="33">
        <v>50776.45</v>
      </c>
      <c r="K29" s="33">
        <f t="shared" si="0"/>
      </c>
      <c r="L29" s="36">
        <f t="shared" si="0"/>
      </c>
      <c r="M29" s="37">
        <v>10011</v>
      </c>
      <c r="N29" s="33">
        <v>80233.73</v>
      </c>
      <c r="O29" s="33">
        <v>4494</v>
      </c>
      <c r="P29" s="33">
        <v>229312.03</v>
      </c>
      <c r="Q29" s="33">
        <v>573</v>
      </c>
      <c r="R29" s="33">
        <v>86527.98</v>
      </c>
      <c r="S29" s="33">
        <v>24</v>
      </c>
      <c r="T29" s="33">
        <v>121.5</v>
      </c>
      <c r="U29" s="33">
        <v>181</v>
      </c>
      <c r="V29" s="33">
        <v>1127.96</v>
      </c>
      <c r="W29" s="33">
        <f t="shared" si="1"/>
      </c>
      <c r="X29" s="36">
        <f t="shared" si="1"/>
      </c>
      <c r="Y29" s="37">
        <v>2</v>
      </c>
      <c r="Z29" s="33">
        <v>326</v>
      </c>
      <c r="AA29" s="33">
        <v>358</v>
      </c>
      <c r="AB29" s="33">
        <v>1075.96</v>
      </c>
      <c r="AC29" s="33">
        <v>3036</v>
      </c>
      <c r="AD29" s="33">
        <v>18118.74</v>
      </c>
      <c r="AE29" s="33">
        <v>284</v>
      </c>
      <c r="AF29" s="33">
        <v>232.22</v>
      </c>
      <c r="AG29" s="33">
        <v>0</v>
      </c>
      <c r="AH29" s="33">
        <v>0</v>
      </c>
      <c r="AI29" s="33">
        <v>1339</v>
      </c>
      <c r="AJ29" s="36">
        <v>1349.27</v>
      </c>
      <c r="AK29" s="37">
        <f t="shared" si="2"/>
      </c>
      <c r="AL29" s="38">
        <f t="shared" si="2"/>
      </c>
      <c r="AM29" s="37">
        <v>74889</v>
      </c>
      <c r="AN29" s="36">
        <v>100723.03</v>
      </c>
      <c r="AO29" s="29"/>
      <c r="AP29" s="37">
        <v>0</v>
      </c>
      <c r="AQ29" s="36">
        <v>0</v>
      </c>
      <c r="AR29" s="37">
        <v>250</v>
      </c>
      <c r="AS29" s="33">
        <v>44.01</v>
      </c>
      <c r="AT29" s="33">
        <v>2</v>
      </c>
      <c r="AU29" s="33">
        <v>717.74</v>
      </c>
      <c r="AV29" s="33">
        <v>950</v>
      </c>
      <c r="AW29" s="33">
        <v>58786.4</v>
      </c>
      <c r="AX29" s="33">
        <f t="shared" si="3"/>
      </c>
      <c r="AY29" s="36">
        <f t="shared" si="3"/>
      </c>
      <c r="AZ29" s="37">
        <v>18</v>
      </c>
      <c r="BA29" s="33">
        <v>119.56</v>
      </c>
      <c r="BB29" s="33">
        <v>293</v>
      </c>
      <c r="BC29" s="33">
        <v>8120.65</v>
      </c>
      <c r="BD29" s="33">
        <v>4722</v>
      </c>
      <c r="BE29" s="33">
        <v>36809.86</v>
      </c>
      <c r="BF29" s="33">
        <v>28001</v>
      </c>
      <c r="BG29" s="36">
        <v>483136.74</v>
      </c>
      <c r="BH29" s="37">
        <f t="shared" si="4"/>
      </c>
      <c r="BI29" s="36">
        <f t="shared" si="4"/>
      </c>
    </row>
    <row r="30">
      <c r="A30" s="34">
        <v>23</v>
      </c>
      <c r="B30" s="35" t="s">
        <v>61</v>
      </c>
      <c r="C30" s="37">
        <v>18294</v>
      </c>
      <c r="D30" s="33">
        <v>33985.85</v>
      </c>
      <c r="E30" s="33">
        <v>9093</v>
      </c>
      <c r="F30" s="33">
        <v>12495.99</v>
      </c>
      <c r="G30" s="33">
        <v>4</v>
      </c>
      <c r="H30" s="33">
        <v>54.58</v>
      </c>
      <c r="I30" s="33">
        <v>3793</v>
      </c>
      <c r="J30" s="33">
        <v>2384.6</v>
      </c>
      <c r="K30" s="33">
        <f ref="K30:L40" t="shared" si="5">C30+E30+G30+I30</f>
      </c>
      <c r="L30" s="36">
        <f t="shared" si="5"/>
      </c>
      <c r="M30" s="37">
        <v>6960</v>
      </c>
      <c r="N30" s="33">
        <v>6482.29</v>
      </c>
      <c r="O30" s="33">
        <v>327</v>
      </c>
      <c r="P30" s="33">
        <v>2113.51</v>
      </c>
      <c r="Q30" s="33">
        <v>109</v>
      </c>
      <c r="R30" s="33">
        <v>4055.33</v>
      </c>
      <c r="S30" s="33">
        <v>2</v>
      </c>
      <c r="T30" s="33">
        <v>3.66</v>
      </c>
      <c r="U30" s="33">
        <v>1910</v>
      </c>
      <c r="V30" s="33">
        <v>498.03</v>
      </c>
      <c r="W30" s="33">
        <f ref="W30:X40" t="shared" si="6">M30+O30+Q30+S30+U30</f>
      </c>
      <c r="X30" s="36">
        <f t="shared" si="6"/>
      </c>
      <c r="Y30" s="37">
        <v>1</v>
      </c>
      <c r="Z30" s="33">
        <v>52</v>
      </c>
      <c r="AA30" s="33">
        <v>184</v>
      </c>
      <c r="AB30" s="33">
        <v>548.64</v>
      </c>
      <c r="AC30" s="33">
        <v>1636</v>
      </c>
      <c r="AD30" s="33">
        <v>7935.79</v>
      </c>
      <c r="AE30" s="33">
        <v>0</v>
      </c>
      <c r="AF30" s="33">
        <v>0</v>
      </c>
      <c r="AG30" s="33">
        <v>0</v>
      </c>
      <c r="AH30" s="33">
        <v>0</v>
      </c>
      <c r="AI30" s="33">
        <v>738</v>
      </c>
      <c r="AJ30" s="36">
        <v>691.07</v>
      </c>
      <c r="AK30" s="37">
        <f ref="AK30:AL40" t="shared" si="7">K30+W30+Y30+AA30+AC30+AE30+AG30+AI30</f>
      </c>
      <c r="AL30" s="38">
        <f t="shared" si="7"/>
      </c>
      <c r="AM30" s="37">
        <v>35729</v>
      </c>
      <c r="AN30" s="36">
        <v>47316.24</v>
      </c>
      <c r="AO30" s="29"/>
      <c r="AP30" s="37">
        <v>0</v>
      </c>
      <c r="AQ30" s="36">
        <v>0</v>
      </c>
      <c r="AR30" s="37">
        <v>2</v>
      </c>
      <c r="AS30" s="33">
        <v>51.67</v>
      </c>
      <c r="AT30" s="33">
        <v>0</v>
      </c>
      <c r="AU30" s="33">
        <v>0</v>
      </c>
      <c r="AV30" s="33">
        <v>202</v>
      </c>
      <c r="AW30" s="33">
        <v>208.01</v>
      </c>
      <c r="AX30" s="33">
        <f t="shared" si="3"/>
      </c>
      <c r="AY30" s="36">
        <f t="shared" si="3"/>
      </c>
      <c r="AZ30" s="37">
        <v>7</v>
      </c>
      <c r="BA30" s="33">
        <v>26.85</v>
      </c>
      <c r="BB30" s="33">
        <v>150</v>
      </c>
      <c r="BC30" s="33">
        <v>3201.74</v>
      </c>
      <c r="BD30" s="33">
        <v>1414</v>
      </c>
      <c r="BE30" s="33">
        <v>1076.25</v>
      </c>
      <c r="BF30" s="33">
        <v>3536</v>
      </c>
      <c r="BG30" s="36">
        <v>24543</v>
      </c>
      <c r="BH30" s="37">
        <f t="shared" si="4"/>
      </c>
      <c r="BI30" s="36">
        <f t="shared" si="4"/>
      </c>
    </row>
    <row r="31">
      <c r="A31" s="34">
        <v>24</v>
      </c>
      <c r="B31" s="35" t="s">
        <v>62</v>
      </c>
      <c r="C31" s="37">
        <v>21721</v>
      </c>
      <c r="D31" s="33">
        <v>43494.63</v>
      </c>
      <c r="E31" s="33">
        <v>23029</v>
      </c>
      <c r="F31" s="33">
        <v>43847.66</v>
      </c>
      <c r="G31" s="33">
        <v>72</v>
      </c>
      <c r="H31" s="33">
        <v>702.8</v>
      </c>
      <c r="I31" s="33">
        <v>1936</v>
      </c>
      <c r="J31" s="33">
        <v>7630.69</v>
      </c>
      <c r="K31" s="33">
        <f t="shared" si="5"/>
      </c>
      <c r="L31" s="36">
        <f t="shared" si="5"/>
      </c>
      <c r="M31" s="37">
        <v>22869</v>
      </c>
      <c r="N31" s="33">
        <v>41949.81</v>
      </c>
      <c r="O31" s="33">
        <v>2258</v>
      </c>
      <c r="P31" s="33">
        <v>33354.67</v>
      </c>
      <c r="Q31" s="33">
        <v>128</v>
      </c>
      <c r="R31" s="33">
        <v>5339.93</v>
      </c>
      <c r="S31" s="33">
        <v>61</v>
      </c>
      <c r="T31" s="33">
        <v>411.22</v>
      </c>
      <c r="U31" s="33">
        <v>38</v>
      </c>
      <c r="V31" s="33">
        <v>124.77</v>
      </c>
      <c r="W31" s="33">
        <f t="shared" si="6"/>
      </c>
      <c r="X31" s="36">
        <f t="shared" si="6"/>
      </c>
      <c r="Y31" s="37">
        <v>4</v>
      </c>
      <c r="Z31" s="33">
        <v>621</v>
      </c>
      <c r="AA31" s="33">
        <v>1123</v>
      </c>
      <c r="AB31" s="33">
        <v>3676.77</v>
      </c>
      <c r="AC31" s="33">
        <v>13783</v>
      </c>
      <c r="AD31" s="33">
        <v>91746.58</v>
      </c>
      <c r="AE31" s="33">
        <v>18</v>
      </c>
      <c r="AF31" s="33">
        <v>21</v>
      </c>
      <c r="AG31" s="33">
        <v>2</v>
      </c>
      <c r="AH31" s="33">
        <v>2.74</v>
      </c>
      <c r="AI31" s="33">
        <v>4346</v>
      </c>
      <c r="AJ31" s="36">
        <v>9318.68</v>
      </c>
      <c r="AK31" s="37">
        <f t="shared" si="7"/>
      </c>
      <c r="AL31" s="38">
        <f t="shared" si="7"/>
      </c>
      <c r="AM31" s="37">
        <v>46989</v>
      </c>
      <c r="AN31" s="36">
        <v>70576.47</v>
      </c>
      <c r="AO31" s="29"/>
      <c r="AP31" s="37">
        <v>0</v>
      </c>
      <c r="AQ31" s="36">
        <v>0</v>
      </c>
      <c r="AR31" s="37">
        <v>54</v>
      </c>
      <c r="AS31" s="33">
        <v>8.8</v>
      </c>
      <c r="AT31" s="33">
        <v>0</v>
      </c>
      <c r="AU31" s="33">
        <v>0</v>
      </c>
      <c r="AV31" s="33">
        <v>351</v>
      </c>
      <c r="AW31" s="33">
        <v>1859.36</v>
      </c>
      <c r="AX31" s="33">
        <f t="shared" si="3"/>
      </c>
      <c r="AY31" s="36">
        <f t="shared" si="3"/>
      </c>
      <c r="AZ31" s="37">
        <v>145</v>
      </c>
      <c r="BA31" s="33">
        <v>711.8</v>
      </c>
      <c r="BB31" s="33">
        <v>818</v>
      </c>
      <c r="BC31" s="33">
        <v>17086.43</v>
      </c>
      <c r="BD31" s="33">
        <v>5676</v>
      </c>
      <c r="BE31" s="33">
        <v>25313.9</v>
      </c>
      <c r="BF31" s="33">
        <v>30303</v>
      </c>
      <c r="BG31" s="36">
        <v>71799.02</v>
      </c>
      <c r="BH31" s="37">
        <f t="shared" si="4"/>
      </c>
      <c r="BI31" s="36">
        <f t="shared" si="4"/>
      </c>
    </row>
    <row r="32">
      <c r="A32" s="34">
        <v>25</v>
      </c>
      <c r="B32" s="35" t="s">
        <v>63</v>
      </c>
      <c r="C32" s="37">
        <v>56354</v>
      </c>
      <c r="D32" s="33">
        <v>46558.23</v>
      </c>
      <c r="E32" s="33">
        <v>34626</v>
      </c>
      <c r="F32" s="33">
        <v>35777.87</v>
      </c>
      <c r="G32" s="33">
        <v>11</v>
      </c>
      <c r="H32" s="33">
        <v>660.62</v>
      </c>
      <c r="I32" s="33">
        <v>49</v>
      </c>
      <c r="J32" s="33">
        <v>619.38</v>
      </c>
      <c r="K32" s="33">
        <f t="shared" si="5"/>
      </c>
      <c r="L32" s="36">
        <f t="shared" si="5"/>
      </c>
      <c r="M32" s="37">
        <v>15018</v>
      </c>
      <c r="N32" s="33">
        <v>23738.09</v>
      </c>
      <c r="O32" s="33">
        <v>1800</v>
      </c>
      <c r="P32" s="33">
        <v>17667.24</v>
      </c>
      <c r="Q32" s="33">
        <v>137</v>
      </c>
      <c r="R32" s="33">
        <v>1819.1</v>
      </c>
      <c r="S32" s="33">
        <v>197</v>
      </c>
      <c r="T32" s="33">
        <v>107.01</v>
      </c>
      <c r="U32" s="33">
        <v>99</v>
      </c>
      <c r="V32" s="33">
        <v>589.22</v>
      </c>
      <c r="W32" s="33">
        <f t="shared" si="6"/>
      </c>
      <c r="X32" s="36">
        <f t="shared" si="6"/>
      </c>
      <c r="Y32" s="37">
        <v>1</v>
      </c>
      <c r="Z32" s="33">
        <v>121</v>
      </c>
      <c r="AA32" s="33">
        <v>726</v>
      </c>
      <c r="AB32" s="33">
        <v>1766.11</v>
      </c>
      <c r="AC32" s="33">
        <v>5057</v>
      </c>
      <c r="AD32" s="33">
        <v>38105.85</v>
      </c>
      <c r="AE32" s="33">
        <v>8</v>
      </c>
      <c r="AF32" s="33">
        <v>44.36</v>
      </c>
      <c r="AG32" s="33">
        <v>16</v>
      </c>
      <c r="AH32" s="33">
        <v>15.3</v>
      </c>
      <c r="AI32" s="33">
        <v>2255</v>
      </c>
      <c r="AJ32" s="36">
        <v>3371.79</v>
      </c>
      <c r="AK32" s="37">
        <f t="shared" si="7"/>
      </c>
      <c r="AL32" s="38">
        <f t="shared" si="7"/>
      </c>
      <c r="AM32" s="37">
        <v>81871</v>
      </c>
      <c r="AN32" s="36">
        <v>105139.42</v>
      </c>
      <c r="AO32" s="29"/>
      <c r="AP32" s="37">
        <v>0</v>
      </c>
      <c r="AQ32" s="36">
        <v>0</v>
      </c>
      <c r="AR32" s="37">
        <v>27</v>
      </c>
      <c r="AS32" s="33">
        <v>6.74</v>
      </c>
      <c r="AT32" s="33">
        <v>3</v>
      </c>
      <c r="AU32" s="33">
        <v>435.16</v>
      </c>
      <c r="AV32" s="33">
        <v>340</v>
      </c>
      <c r="AW32" s="33">
        <v>6635.7</v>
      </c>
      <c r="AX32" s="33">
        <f t="shared" si="3"/>
      </c>
      <c r="AY32" s="36">
        <f t="shared" si="3"/>
      </c>
      <c r="AZ32" s="37">
        <v>119</v>
      </c>
      <c r="BA32" s="33">
        <v>1293.01</v>
      </c>
      <c r="BB32" s="33">
        <v>178</v>
      </c>
      <c r="BC32" s="33">
        <v>3346.74</v>
      </c>
      <c r="BD32" s="33">
        <v>4778</v>
      </c>
      <c r="BE32" s="33">
        <v>13700.83</v>
      </c>
      <c r="BF32" s="33">
        <v>14841</v>
      </c>
      <c r="BG32" s="36">
        <v>33358.58</v>
      </c>
      <c r="BH32" s="37">
        <f t="shared" si="4"/>
      </c>
      <c r="BI32" s="36">
        <f t="shared" si="4"/>
      </c>
    </row>
    <row r="33">
      <c r="A33" s="34">
        <v>26</v>
      </c>
      <c r="B33" s="35" t="s">
        <v>64</v>
      </c>
      <c r="C33" s="37">
        <v>91975</v>
      </c>
      <c r="D33" s="33">
        <v>170686.42</v>
      </c>
      <c r="E33" s="33">
        <v>22877</v>
      </c>
      <c r="F33" s="33">
        <v>35799.65</v>
      </c>
      <c r="G33" s="33">
        <v>1054</v>
      </c>
      <c r="H33" s="33">
        <v>38544.52</v>
      </c>
      <c r="I33" s="33">
        <v>1555</v>
      </c>
      <c r="J33" s="33">
        <v>15375.24</v>
      </c>
      <c r="K33" s="33">
        <f t="shared" si="5"/>
      </c>
      <c r="L33" s="36">
        <f t="shared" si="5"/>
      </c>
      <c r="M33" s="37">
        <v>11147</v>
      </c>
      <c r="N33" s="33">
        <v>16828.64</v>
      </c>
      <c r="O33" s="33">
        <v>648</v>
      </c>
      <c r="P33" s="33">
        <v>8692.67</v>
      </c>
      <c r="Q33" s="33">
        <v>15</v>
      </c>
      <c r="R33" s="33">
        <v>1022.71</v>
      </c>
      <c r="S33" s="33">
        <v>13</v>
      </c>
      <c r="T33" s="33">
        <v>1607.05</v>
      </c>
      <c r="U33" s="33">
        <v>229</v>
      </c>
      <c r="V33" s="33">
        <v>118.1</v>
      </c>
      <c r="W33" s="33">
        <f t="shared" si="6"/>
      </c>
      <c r="X33" s="36">
        <f t="shared" si="6"/>
      </c>
      <c r="Y33" s="37">
        <v>2</v>
      </c>
      <c r="Z33" s="33">
        <v>502</v>
      </c>
      <c r="AA33" s="33">
        <v>534</v>
      </c>
      <c r="AB33" s="33">
        <v>1288.85</v>
      </c>
      <c r="AC33" s="33">
        <v>4108</v>
      </c>
      <c r="AD33" s="33">
        <v>25070.25</v>
      </c>
      <c r="AE33" s="33">
        <v>0</v>
      </c>
      <c r="AF33" s="33">
        <v>0</v>
      </c>
      <c r="AG33" s="33">
        <v>0</v>
      </c>
      <c r="AH33" s="33">
        <v>0</v>
      </c>
      <c r="AI33" s="33">
        <v>2524</v>
      </c>
      <c r="AJ33" s="36">
        <v>2210.46</v>
      </c>
      <c r="AK33" s="37">
        <f t="shared" si="7"/>
      </c>
      <c r="AL33" s="38">
        <f t="shared" si="7"/>
      </c>
      <c r="AM33" s="37">
        <v>81424</v>
      </c>
      <c r="AN33" s="36">
        <v>91628.28</v>
      </c>
      <c r="AO33" s="29"/>
      <c r="AP33" s="37">
        <v>428</v>
      </c>
      <c r="AQ33" s="36">
        <v>2154</v>
      </c>
      <c r="AR33" s="37">
        <v>163</v>
      </c>
      <c r="AS33" s="33">
        <v>164.94</v>
      </c>
      <c r="AT33" s="33">
        <v>0</v>
      </c>
      <c r="AU33" s="33">
        <v>0</v>
      </c>
      <c r="AV33" s="33">
        <v>417</v>
      </c>
      <c r="AW33" s="33">
        <v>5815.01</v>
      </c>
      <c r="AX33" s="33">
        <f t="shared" si="3"/>
      </c>
      <c r="AY33" s="36">
        <f t="shared" si="3"/>
      </c>
      <c r="AZ33" s="37">
        <v>6</v>
      </c>
      <c r="BA33" s="33">
        <v>55.15</v>
      </c>
      <c r="BB33" s="33">
        <v>157</v>
      </c>
      <c r="BC33" s="33">
        <v>2649.39</v>
      </c>
      <c r="BD33" s="33">
        <v>1900</v>
      </c>
      <c r="BE33" s="33">
        <v>4228.52</v>
      </c>
      <c r="BF33" s="33">
        <v>8806</v>
      </c>
      <c r="BG33" s="36">
        <v>19682.18</v>
      </c>
      <c r="BH33" s="37">
        <f t="shared" si="4"/>
      </c>
      <c r="BI33" s="36">
        <f t="shared" si="4"/>
      </c>
    </row>
    <row r="34">
      <c r="A34" s="34">
        <v>27</v>
      </c>
      <c r="B34" s="35" t="s">
        <v>65</v>
      </c>
      <c r="C34" s="37">
        <v>49755</v>
      </c>
      <c r="D34" s="33">
        <v>89350.47</v>
      </c>
      <c r="E34" s="33">
        <v>7516</v>
      </c>
      <c r="F34" s="33">
        <v>18105.03</v>
      </c>
      <c r="G34" s="33">
        <v>84</v>
      </c>
      <c r="H34" s="33">
        <v>666.37</v>
      </c>
      <c r="I34" s="33">
        <v>86</v>
      </c>
      <c r="J34" s="33">
        <v>2980.87</v>
      </c>
      <c r="K34" s="33">
        <f t="shared" si="5"/>
      </c>
      <c r="L34" s="36">
        <f t="shared" si="5"/>
      </c>
      <c r="M34" s="37">
        <v>6991</v>
      </c>
      <c r="N34" s="33">
        <v>18350.41</v>
      </c>
      <c r="O34" s="33">
        <v>818</v>
      </c>
      <c r="P34" s="33">
        <v>11944.98</v>
      </c>
      <c r="Q34" s="33">
        <v>67</v>
      </c>
      <c r="R34" s="33">
        <v>4392.94</v>
      </c>
      <c r="S34" s="33">
        <v>14</v>
      </c>
      <c r="T34" s="33">
        <v>24.74</v>
      </c>
      <c r="U34" s="33">
        <v>362</v>
      </c>
      <c r="V34" s="33">
        <v>1486.79</v>
      </c>
      <c r="W34" s="33">
        <f t="shared" si="6"/>
      </c>
      <c r="X34" s="36">
        <f t="shared" si="6"/>
      </c>
      <c r="Y34" s="37">
        <v>10</v>
      </c>
      <c r="Z34" s="33">
        <v>3410.83</v>
      </c>
      <c r="AA34" s="33">
        <v>499</v>
      </c>
      <c r="AB34" s="33">
        <v>1333.14</v>
      </c>
      <c r="AC34" s="33">
        <v>2866</v>
      </c>
      <c r="AD34" s="33">
        <v>19530.66</v>
      </c>
      <c r="AE34" s="33">
        <v>6</v>
      </c>
      <c r="AF34" s="33">
        <v>19.17</v>
      </c>
      <c r="AG34" s="33">
        <v>0</v>
      </c>
      <c r="AH34" s="33">
        <v>0</v>
      </c>
      <c r="AI34" s="33">
        <v>1455</v>
      </c>
      <c r="AJ34" s="36">
        <v>1474.04</v>
      </c>
      <c r="AK34" s="37">
        <f t="shared" si="7"/>
      </c>
      <c r="AL34" s="38">
        <f t="shared" si="7"/>
      </c>
      <c r="AM34" s="37">
        <v>45805</v>
      </c>
      <c r="AN34" s="36">
        <v>72765.57</v>
      </c>
      <c r="AO34" s="29"/>
      <c r="AP34" s="37">
        <v>0</v>
      </c>
      <c r="AQ34" s="36">
        <v>0</v>
      </c>
      <c r="AR34" s="37">
        <v>193</v>
      </c>
      <c r="AS34" s="33">
        <v>30.3</v>
      </c>
      <c r="AT34" s="33">
        <v>2</v>
      </c>
      <c r="AU34" s="33">
        <v>649.48</v>
      </c>
      <c r="AV34" s="33">
        <v>523</v>
      </c>
      <c r="AW34" s="33">
        <v>2583.06</v>
      </c>
      <c r="AX34" s="33">
        <f t="shared" si="3"/>
      </c>
      <c r="AY34" s="36">
        <f t="shared" si="3"/>
      </c>
      <c r="AZ34" s="37">
        <v>19</v>
      </c>
      <c r="BA34" s="33">
        <v>136.11</v>
      </c>
      <c r="BB34" s="33">
        <v>217</v>
      </c>
      <c r="BC34" s="33">
        <v>4330.71</v>
      </c>
      <c r="BD34" s="33">
        <v>1711</v>
      </c>
      <c r="BE34" s="33">
        <v>4096.03</v>
      </c>
      <c r="BF34" s="33">
        <v>8411</v>
      </c>
      <c r="BG34" s="36">
        <v>20954.34</v>
      </c>
      <c r="BH34" s="37">
        <f t="shared" si="4"/>
      </c>
      <c r="BI34" s="36">
        <f t="shared" si="4"/>
      </c>
    </row>
    <row r="35">
      <c r="A35" s="34">
        <v>28</v>
      </c>
      <c r="B35" s="44" t="s">
        <v>66</v>
      </c>
      <c r="C35" s="37">
        <v>244806</v>
      </c>
      <c r="D35" s="33">
        <v>329855.75</v>
      </c>
      <c r="E35" s="33">
        <v>71915</v>
      </c>
      <c r="F35" s="33">
        <v>297456.18</v>
      </c>
      <c r="G35" s="33">
        <v>9189</v>
      </c>
      <c r="H35" s="33">
        <v>40363.25</v>
      </c>
      <c r="I35" s="33">
        <v>1551</v>
      </c>
      <c r="J35" s="33">
        <v>167692.78</v>
      </c>
      <c r="K35" s="33">
        <f t="shared" si="5"/>
      </c>
      <c r="L35" s="36">
        <f t="shared" si="5"/>
      </c>
      <c r="M35" s="37">
        <v>60064</v>
      </c>
      <c r="N35" s="33">
        <v>367080.32</v>
      </c>
      <c r="O35" s="33">
        <v>17787</v>
      </c>
      <c r="P35" s="33">
        <v>553146.73</v>
      </c>
      <c r="Q35" s="33">
        <v>1036</v>
      </c>
      <c r="R35" s="33">
        <v>115019.66</v>
      </c>
      <c r="S35" s="33">
        <v>96</v>
      </c>
      <c r="T35" s="33">
        <v>528.92</v>
      </c>
      <c r="U35" s="33">
        <v>5042</v>
      </c>
      <c r="V35" s="33">
        <v>17954.4</v>
      </c>
      <c r="W35" s="33">
        <f t="shared" si="6"/>
      </c>
      <c r="X35" s="36">
        <f t="shared" si="6"/>
      </c>
      <c r="Y35" s="37">
        <v>33</v>
      </c>
      <c r="Z35" s="33">
        <v>16329.73</v>
      </c>
      <c r="AA35" s="33">
        <v>3993</v>
      </c>
      <c r="AB35" s="33">
        <v>11603.08</v>
      </c>
      <c r="AC35" s="33">
        <v>40659</v>
      </c>
      <c r="AD35" s="33">
        <v>321908.06</v>
      </c>
      <c r="AE35" s="33">
        <v>84</v>
      </c>
      <c r="AF35" s="33">
        <v>103.12</v>
      </c>
      <c r="AG35" s="33">
        <v>14</v>
      </c>
      <c r="AH35" s="33">
        <v>918.87</v>
      </c>
      <c r="AI35" s="33">
        <v>17053</v>
      </c>
      <c r="AJ35" s="36">
        <v>12744.15</v>
      </c>
      <c r="AK35" s="37">
        <f t="shared" si="7"/>
      </c>
      <c r="AL35" s="38">
        <f t="shared" si="7"/>
      </c>
      <c r="AM35" s="37">
        <v>238782</v>
      </c>
      <c r="AN35" s="36">
        <v>309281.95</v>
      </c>
      <c r="AO35" s="29"/>
      <c r="AP35" s="37">
        <v>9</v>
      </c>
      <c r="AQ35" s="36">
        <v>5338.15</v>
      </c>
      <c r="AR35" s="37">
        <v>798</v>
      </c>
      <c r="AS35" s="33">
        <v>2095.24</v>
      </c>
      <c r="AT35" s="33">
        <v>61</v>
      </c>
      <c r="AU35" s="33">
        <v>14059.11</v>
      </c>
      <c r="AV35" s="33">
        <v>2451</v>
      </c>
      <c r="AW35" s="33">
        <v>50770.53</v>
      </c>
      <c r="AX35" s="33">
        <f t="shared" si="3"/>
      </c>
      <c r="AY35" s="36">
        <f t="shared" si="3"/>
      </c>
      <c r="AZ35" s="37">
        <v>254</v>
      </c>
      <c r="BA35" s="33">
        <v>2141.48</v>
      </c>
      <c r="BB35" s="33">
        <v>8404</v>
      </c>
      <c r="BC35" s="33">
        <v>202729.62</v>
      </c>
      <c r="BD35" s="33">
        <v>27966</v>
      </c>
      <c r="BE35" s="33">
        <v>95656.43</v>
      </c>
      <c r="BF35" s="33">
        <v>165916</v>
      </c>
      <c r="BG35" s="36">
        <v>934792.8</v>
      </c>
      <c r="BH35" s="37">
        <f t="shared" si="4"/>
      </c>
      <c r="BI35" s="36">
        <f t="shared" si="4"/>
      </c>
    </row>
    <row r="36">
      <c r="A36" s="34">
        <v>29</v>
      </c>
      <c r="B36" s="44" t="s">
        <v>67</v>
      </c>
      <c r="C36" s="37">
        <v>77046</v>
      </c>
      <c r="D36" s="33">
        <v>284006.58</v>
      </c>
      <c r="E36" s="33">
        <v>58545</v>
      </c>
      <c r="F36" s="33">
        <v>91054.73</v>
      </c>
      <c r="G36" s="33">
        <v>1290</v>
      </c>
      <c r="H36" s="33">
        <v>17868.2</v>
      </c>
      <c r="I36" s="33">
        <v>2447</v>
      </c>
      <c r="J36" s="33">
        <v>22920.89</v>
      </c>
      <c r="K36" s="33">
        <f t="shared" si="5"/>
      </c>
      <c r="L36" s="36">
        <f t="shared" si="5"/>
      </c>
      <c r="M36" s="37">
        <v>20244</v>
      </c>
      <c r="N36" s="33">
        <v>36184.11</v>
      </c>
      <c r="O36" s="33">
        <v>1476</v>
      </c>
      <c r="P36" s="33">
        <v>42562.57</v>
      </c>
      <c r="Q36" s="33">
        <v>67</v>
      </c>
      <c r="R36" s="33">
        <v>5404.65</v>
      </c>
      <c r="S36" s="33">
        <v>162</v>
      </c>
      <c r="T36" s="33">
        <v>1297.39</v>
      </c>
      <c r="U36" s="33">
        <v>2066</v>
      </c>
      <c r="V36" s="33">
        <v>747.77</v>
      </c>
      <c r="W36" s="33">
        <f t="shared" si="6"/>
      </c>
      <c r="X36" s="36">
        <f t="shared" si="6"/>
      </c>
      <c r="Y36" s="37">
        <v>2</v>
      </c>
      <c r="Z36" s="33">
        <v>1822</v>
      </c>
      <c r="AA36" s="33">
        <v>1115</v>
      </c>
      <c r="AB36" s="33">
        <v>2481.87</v>
      </c>
      <c r="AC36" s="33">
        <v>6471</v>
      </c>
      <c r="AD36" s="33">
        <v>44983.15</v>
      </c>
      <c r="AE36" s="33">
        <v>12</v>
      </c>
      <c r="AF36" s="33">
        <v>23.48</v>
      </c>
      <c r="AG36" s="33">
        <v>0</v>
      </c>
      <c r="AH36" s="33">
        <v>0</v>
      </c>
      <c r="AI36" s="33">
        <v>10798</v>
      </c>
      <c r="AJ36" s="36">
        <v>11426.98</v>
      </c>
      <c r="AK36" s="37">
        <f t="shared" si="7"/>
      </c>
      <c r="AL36" s="38">
        <f t="shared" si="7"/>
      </c>
      <c r="AM36" s="37">
        <v>118316</v>
      </c>
      <c r="AN36" s="36">
        <v>257909.54</v>
      </c>
      <c r="AO36" s="29"/>
      <c r="AP36" s="37">
        <v>594</v>
      </c>
      <c r="AQ36" s="36">
        <v>1524.21</v>
      </c>
      <c r="AR36" s="37">
        <v>132</v>
      </c>
      <c r="AS36" s="33">
        <v>1833.91</v>
      </c>
      <c r="AT36" s="33">
        <v>6</v>
      </c>
      <c r="AU36" s="33">
        <v>1938.71</v>
      </c>
      <c r="AV36" s="33">
        <v>498</v>
      </c>
      <c r="AW36" s="33">
        <v>11696.89</v>
      </c>
      <c r="AX36" s="33">
        <f t="shared" si="3"/>
      </c>
      <c r="AY36" s="36">
        <f t="shared" si="3"/>
      </c>
      <c r="AZ36" s="37">
        <v>39</v>
      </c>
      <c r="BA36" s="33">
        <v>857.18</v>
      </c>
      <c r="BB36" s="33">
        <v>368</v>
      </c>
      <c r="BC36" s="33">
        <v>7133.73</v>
      </c>
      <c r="BD36" s="33">
        <v>2700</v>
      </c>
      <c r="BE36" s="33">
        <v>6527.63</v>
      </c>
      <c r="BF36" s="33">
        <v>19042</v>
      </c>
      <c r="BG36" s="36">
        <v>81790.76</v>
      </c>
      <c r="BH36" s="37">
        <f t="shared" si="4"/>
      </c>
      <c r="BI36" s="36">
        <f t="shared" si="4"/>
      </c>
    </row>
    <row r="37">
      <c r="A37" s="34">
        <v>30</v>
      </c>
      <c r="B37" s="44" t="s">
        <v>68</v>
      </c>
      <c r="C37" s="37">
        <v>56151</v>
      </c>
      <c r="D37" s="33">
        <v>144360.53</v>
      </c>
      <c r="E37" s="33">
        <v>46730</v>
      </c>
      <c r="F37" s="33">
        <v>173417.65</v>
      </c>
      <c r="G37" s="33">
        <v>155</v>
      </c>
      <c r="H37" s="33">
        <v>1405.77</v>
      </c>
      <c r="I37" s="33">
        <v>7925</v>
      </c>
      <c r="J37" s="33">
        <v>31908.58</v>
      </c>
      <c r="K37" s="33">
        <f t="shared" si="5"/>
      </c>
      <c r="L37" s="36">
        <f t="shared" si="5"/>
      </c>
      <c r="M37" s="37">
        <v>107437</v>
      </c>
      <c r="N37" s="33">
        <v>882636.67</v>
      </c>
      <c r="O37" s="33">
        <v>30740</v>
      </c>
      <c r="P37" s="33">
        <v>966650.54</v>
      </c>
      <c r="Q37" s="33">
        <v>2435</v>
      </c>
      <c r="R37" s="33">
        <v>223707.27</v>
      </c>
      <c r="S37" s="33">
        <v>88</v>
      </c>
      <c r="T37" s="33">
        <v>270.82</v>
      </c>
      <c r="U37" s="33">
        <v>23822</v>
      </c>
      <c r="V37" s="33">
        <v>72715.14</v>
      </c>
      <c r="W37" s="33">
        <f t="shared" si="6"/>
      </c>
      <c r="X37" s="36">
        <f t="shared" si="6"/>
      </c>
      <c r="Y37" s="37">
        <v>61</v>
      </c>
      <c r="Z37" s="33">
        <v>44994.58</v>
      </c>
      <c r="AA37" s="33">
        <v>4445</v>
      </c>
      <c r="AB37" s="33">
        <v>14563.64</v>
      </c>
      <c r="AC37" s="33">
        <v>95231</v>
      </c>
      <c r="AD37" s="33">
        <v>976783.35</v>
      </c>
      <c r="AE37" s="33">
        <v>11</v>
      </c>
      <c r="AF37" s="33">
        <v>39.89</v>
      </c>
      <c r="AG37" s="33">
        <v>10</v>
      </c>
      <c r="AH37" s="33">
        <v>2600.66</v>
      </c>
      <c r="AI37" s="33">
        <v>21953</v>
      </c>
      <c r="AJ37" s="36">
        <v>35665.54</v>
      </c>
      <c r="AK37" s="37">
        <f t="shared" si="7"/>
      </c>
      <c r="AL37" s="38">
        <f t="shared" si="7"/>
      </c>
      <c r="AM37" s="37">
        <v>97371</v>
      </c>
      <c r="AN37" s="36">
        <v>211979.09</v>
      </c>
      <c r="AO37" s="29"/>
      <c r="AP37" s="37">
        <v>1</v>
      </c>
      <c r="AQ37" s="36">
        <v>2941</v>
      </c>
      <c r="AR37" s="37">
        <v>731</v>
      </c>
      <c r="AS37" s="33">
        <v>11361.11</v>
      </c>
      <c r="AT37" s="33">
        <v>78</v>
      </c>
      <c r="AU37" s="33">
        <v>6561.66</v>
      </c>
      <c r="AV37" s="33">
        <v>2142</v>
      </c>
      <c r="AW37" s="33">
        <v>177796.7</v>
      </c>
      <c r="AX37" s="33">
        <f t="shared" si="3"/>
      </c>
      <c r="AY37" s="36">
        <f t="shared" si="3"/>
      </c>
      <c r="AZ37" s="37">
        <v>174</v>
      </c>
      <c r="BA37" s="33">
        <v>3126.91</v>
      </c>
      <c r="BB37" s="33">
        <v>18010</v>
      </c>
      <c r="BC37" s="33">
        <v>575390.88</v>
      </c>
      <c r="BD37" s="33">
        <v>32477</v>
      </c>
      <c r="BE37" s="33">
        <v>134709.6</v>
      </c>
      <c r="BF37" s="33">
        <v>248336</v>
      </c>
      <c r="BG37" s="36">
        <v>2562705.72</v>
      </c>
      <c r="BH37" s="37">
        <f t="shared" si="4"/>
      </c>
      <c r="BI37" s="36">
        <f t="shared" si="4"/>
      </c>
    </row>
    <row r="38">
      <c r="A38" s="34">
        <v>31</v>
      </c>
      <c r="B38" s="44" t="s">
        <v>69</v>
      </c>
      <c r="C38" s="37">
        <v>102667</v>
      </c>
      <c r="D38" s="33">
        <v>265493.65</v>
      </c>
      <c r="E38" s="33">
        <v>27293</v>
      </c>
      <c r="F38" s="33">
        <v>62251.01</v>
      </c>
      <c r="G38" s="33">
        <v>20</v>
      </c>
      <c r="H38" s="33">
        <v>130.66</v>
      </c>
      <c r="I38" s="33">
        <v>873</v>
      </c>
      <c r="J38" s="33">
        <v>10032.92</v>
      </c>
      <c r="K38" s="33">
        <f t="shared" si="5"/>
      </c>
      <c r="L38" s="36">
        <f t="shared" si="5"/>
      </c>
      <c r="M38" s="37">
        <v>13521</v>
      </c>
      <c r="N38" s="33">
        <v>26480.82</v>
      </c>
      <c r="O38" s="33">
        <v>1552</v>
      </c>
      <c r="P38" s="33">
        <v>37558.57</v>
      </c>
      <c r="Q38" s="33">
        <v>103</v>
      </c>
      <c r="R38" s="33">
        <v>8363</v>
      </c>
      <c r="S38" s="33">
        <v>50</v>
      </c>
      <c r="T38" s="33">
        <v>572.08</v>
      </c>
      <c r="U38" s="33">
        <v>3737</v>
      </c>
      <c r="V38" s="33">
        <v>1235.13</v>
      </c>
      <c r="W38" s="33">
        <f t="shared" si="6"/>
      </c>
      <c r="X38" s="36">
        <f t="shared" si="6"/>
      </c>
      <c r="Y38" s="37">
        <v>0</v>
      </c>
      <c r="Z38" s="33">
        <v>0</v>
      </c>
      <c r="AA38" s="33">
        <v>727</v>
      </c>
      <c r="AB38" s="33">
        <v>1901.04</v>
      </c>
      <c r="AC38" s="33">
        <v>3407</v>
      </c>
      <c r="AD38" s="33">
        <v>19804.63</v>
      </c>
      <c r="AE38" s="33">
        <v>2</v>
      </c>
      <c r="AF38" s="33">
        <v>3.82</v>
      </c>
      <c r="AG38" s="33">
        <v>1</v>
      </c>
      <c r="AH38" s="33">
        <v>9.53</v>
      </c>
      <c r="AI38" s="33">
        <v>2305</v>
      </c>
      <c r="AJ38" s="36">
        <v>1215.86</v>
      </c>
      <c r="AK38" s="37">
        <f t="shared" si="7"/>
      </c>
      <c r="AL38" s="38">
        <f t="shared" si="7"/>
      </c>
      <c r="AM38" s="37">
        <v>80135</v>
      </c>
      <c r="AN38" s="36">
        <v>169453.6</v>
      </c>
      <c r="AO38" s="29"/>
      <c r="AP38" s="37">
        <v>0</v>
      </c>
      <c r="AQ38" s="36">
        <v>0</v>
      </c>
      <c r="AR38" s="37">
        <v>32</v>
      </c>
      <c r="AS38" s="33">
        <v>39.88</v>
      </c>
      <c r="AT38" s="33">
        <v>4</v>
      </c>
      <c r="AU38" s="33">
        <v>54.02</v>
      </c>
      <c r="AV38" s="33">
        <v>1669</v>
      </c>
      <c r="AW38" s="33">
        <v>14002.2</v>
      </c>
      <c r="AX38" s="33">
        <f t="shared" si="3"/>
      </c>
      <c r="AY38" s="36">
        <f t="shared" si="3"/>
      </c>
      <c r="AZ38" s="37">
        <v>14</v>
      </c>
      <c r="BA38" s="33">
        <v>93.34</v>
      </c>
      <c r="BB38" s="33">
        <v>156</v>
      </c>
      <c r="BC38" s="33">
        <v>3444.69</v>
      </c>
      <c r="BD38" s="33">
        <v>3188</v>
      </c>
      <c r="BE38" s="33">
        <v>5474.09</v>
      </c>
      <c r="BF38" s="33">
        <v>13298</v>
      </c>
      <c r="BG38" s="36">
        <v>47761.55</v>
      </c>
      <c r="BH38" s="37">
        <f t="shared" si="4"/>
      </c>
      <c r="BI38" s="36">
        <f t="shared" si="4"/>
      </c>
    </row>
    <row r="39">
      <c r="A39" s="34">
        <v>32</v>
      </c>
      <c r="B39" s="44" t="s">
        <v>70</v>
      </c>
      <c r="C39" s="37">
        <v>10909</v>
      </c>
      <c r="D39" s="33">
        <v>23667.5</v>
      </c>
      <c r="E39" s="33">
        <v>9725</v>
      </c>
      <c r="F39" s="33">
        <v>18580.46</v>
      </c>
      <c r="G39" s="33">
        <v>30</v>
      </c>
      <c r="H39" s="33">
        <v>115.58</v>
      </c>
      <c r="I39" s="33">
        <v>787</v>
      </c>
      <c r="J39" s="33">
        <v>1416.98</v>
      </c>
      <c r="K39" s="33">
        <f t="shared" si="5"/>
      </c>
      <c r="L39" s="36">
        <f t="shared" si="5"/>
      </c>
      <c r="M39" s="37">
        <v>4564</v>
      </c>
      <c r="N39" s="33">
        <v>6625.05</v>
      </c>
      <c r="O39" s="33">
        <v>589</v>
      </c>
      <c r="P39" s="33">
        <v>3917.26</v>
      </c>
      <c r="Q39" s="33">
        <v>49</v>
      </c>
      <c r="R39" s="33">
        <v>225.12</v>
      </c>
      <c r="S39" s="33">
        <v>33</v>
      </c>
      <c r="T39" s="33">
        <v>124.26</v>
      </c>
      <c r="U39" s="33">
        <v>4</v>
      </c>
      <c r="V39" s="33">
        <v>2</v>
      </c>
      <c r="W39" s="33">
        <f t="shared" si="6"/>
      </c>
      <c r="X39" s="36">
        <f t="shared" si="6"/>
      </c>
      <c r="Y39" s="37">
        <v>0</v>
      </c>
      <c r="Z39" s="33">
        <v>0</v>
      </c>
      <c r="AA39" s="33">
        <v>354</v>
      </c>
      <c r="AB39" s="33">
        <v>1557.76</v>
      </c>
      <c r="AC39" s="33">
        <v>2093</v>
      </c>
      <c r="AD39" s="33">
        <v>16103.61</v>
      </c>
      <c r="AE39" s="33">
        <v>2</v>
      </c>
      <c r="AF39" s="33">
        <v>0.52</v>
      </c>
      <c r="AG39" s="33">
        <v>0</v>
      </c>
      <c r="AH39" s="33">
        <v>0</v>
      </c>
      <c r="AI39" s="33">
        <v>2207</v>
      </c>
      <c r="AJ39" s="36">
        <v>8165.11</v>
      </c>
      <c r="AK39" s="37">
        <f t="shared" si="7"/>
      </c>
      <c r="AL39" s="38">
        <f t="shared" si="7"/>
      </c>
      <c r="AM39" s="37">
        <v>34770</v>
      </c>
      <c r="AN39" s="36">
        <v>55794.58</v>
      </c>
      <c r="AO39" s="29"/>
      <c r="AP39" s="37">
        <v>0</v>
      </c>
      <c r="AQ39" s="36">
        <v>0</v>
      </c>
      <c r="AR39" s="37">
        <v>1</v>
      </c>
      <c r="AS39" s="33">
        <v>47</v>
      </c>
      <c r="AT39" s="33">
        <v>0</v>
      </c>
      <c r="AU39" s="33">
        <v>0</v>
      </c>
      <c r="AV39" s="33">
        <v>238</v>
      </c>
      <c r="AW39" s="33">
        <v>1231.85</v>
      </c>
      <c r="AX39" s="33">
        <f t="shared" si="3"/>
      </c>
      <c r="AY39" s="36">
        <f t="shared" si="3"/>
      </c>
      <c r="AZ39" s="37">
        <v>2</v>
      </c>
      <c r="BA39" s="33">
        <v>96.22</v>
      </c>
      <c r="BB39" s="33">
        <v>151</v>
      </c>
      <c r="BC39" s="33">
        <v>2571.36</v>
      </c>
      <c r="BD39" s="33">
        <v>1295</v>
      </c>
      <c r="BE39" s="33">
        <v>2792.89</v>
      </c>
      <c r="BF39" s="33">
        <v>4638</v>
      </c>
      <c r="BG39" s="36">
        <v>6410.93</v>
      </c>
      <c r="BH39" s="37">
        <f t="shared" si="4"/>
      </c>
      <c r="BI39" s="36">
        <f t="shared" si="4"/>
      </c>
    </row>
    <row r="40" ht="15.75">
      <c r="A40" s="34">
        <v>33</v>
      </c>
      <c r="B40" s="44" t="s">
        <v>71</v>
      </c>
      <c r="C40" s="37">
        <v>17602</v>
      </c>
      <c r="D40" s="33">
        <v>29312.24</v>
      </c>
      <c r="E40" s="33">
        <v>17590</v>
      </c>
      <c r="F40" s="33">
        <v>38780.1</v>
      </c>
      <c r="G40" s="33">
        <v>85</v>
      </c>
      <c r="H40" s="33">
        <v>1757.68</v>
      </c>
      <c r="I40" s="33">
        <v>3517</v>
      </c>
      <c r="J40" s="33">
        <v>3261.82</v>
      </c>
      <c r="K40" s="33">
        <f t="shared" si="5"/>
      </c>
      <c r="L40" s="36">
        <f t="shared" si="5"/>
      </c>
      <c r="M40" s="37">
        <v>26549</v>
      </c>
      <c r="N40" s="33">
        <v>85448.75</v>
      </c>
      <c r="O40" s="33">
        <v>4487</v>
      </c>
      <c r="P40" s="33">
        <v>132583.28</v>
      </c>
      <c r="Q40" s="33">
        <v>236</v>
      </c>
      <c r="R40" s="33">
        <v>45601.3</v>
      </c>
      <c r="S40" s="33">
        <v>542</v>
      </c>
      <c r="T40" s="33">
        <v>235.72</v>
      </c>
      <c r="U40" s="33">
        <v>5886</v>
      </c>
      <c r="V40" s="33">
        <v>2421.69</v>
      </c>
      <c r="W40" s="33">
        <f t="shared" si="6"/>
      </c>
      <c r="X40" s="36">
        <f t="shared" si="6"/>
      </c>
      <c r="Y40" s="37">
        <v>29</v>
      </c>
      <c r="Z40" s="33">
        <v>1851</v>
      </c>
      <c r="AA40" s="33">
        <v>1285</v>
      </c>
      <c r="AB40" s="33">
        <v>4035.03</v>
      </c>
      <c r="AC40" s="33">
        <v>18717</v>
      </c>
      <c r="AD40" s="33">
        <v>125685.82</v>
      </c>
      <c r="AE40" s="33">
        <v>37</v>
      </c>
      <c r="AF40" s="33">
        <v>478.91</v>
      </c>
      <c r="AG40" s="33">
        <v>0</v>
      </c>
      <c r="AH40" s="33">
        <v>0</v>
      </c>
      <c r="AI40" s="33">
        <v>5893</v>
      </c>
      <c r="AJ40" s="36">
        <v>21981.01</v>
      </c>
      <c r="AK40" s="37">
        <f t="shared" si="7"/>
      </c>
      <c r="AL40" s="38">
        <f t="shared" si="7"/>
      </c>
      <c r="AM40" s="37">
        <v>46138</v>
      </c>
      <c r="AN40" s="36">
        <v>56891.91</v>
      </c>
      <c r="AO40" s="29"/>
      <c r="AP40" s="37">
        <v>0</v>
      </c>
      <c r="AQ40" s="36">
        <v>0</v>
      </c>
      <c r="AR40" s="37">
        <v>247</v>
      </c>
      <c r="AS40" s="33">
        <v>511.72</v>
      </c>
      <c r="AT40" s="33">
        <v>14</v>
      </c>
      <c r="AU40" s="33">
        <v>2055.42</v>
      </c>
      <c r="AV40" s="33">
        <v>629</v>
      </c>
      <c r="AW40" s="33">
        <v>31526.3</v>
      </c>
      <c r="AX40" s="33">
        <f t="shared" si="3"/>
      </c>
      <c r="AY40" s="36">
        <f t="shared" si="3"/>
      </c>
      <c r="AZ40" s="37">
        <v>154</v>
      </c>
      <c r="BA40" s="33">
        <v>665.47</v>
      </c>
      <c r="BB40" s="33">
        <v>2473</v>
      </c>
      <c r="BC40" s="33">
        <v>52263.84</v>
      </c>
      <c r="BD40" s="33">
        <v>11214</v>
      </c>
      <c r="BE40" s="33">
        <v>40286.32</v>
      </c>
      <c r="BF40" s="33">
        <v>67530</v>
      </c>
      <c r="BG40" s="36">
        <v>241381.21</v>
      </c>
      <c r="BH40" s="37">
        <f t="shared" si="4"/>
      </c>
      <c r="BI40" s="36">
        <f t="shared" si="4"/>
      </c>
    </row>
    <row r="41" ht="16.5" s="32" customFormat="1">
      <c r="A41" s="118" t="s">
        <v>72</v>
      </c>
      <c r="B41" s="119"/>
      <c r="C41" s="39">
        <f ref="C41:AN41" t="shared" si="8">SUM(C8:C40)</f>
      </c>
      <c r="D41" s="40">
        <f t="shared" si="8"/>
      </c>
      <c r="E41" s="40">
        <f t="shared" si="8"/>
      </c>
      <c r="F41" s="40">
        <f t="shared" si="8"/>
      </c>
      <c r="G41" s="40">
        <f t="shared" si="8"/>
      </c>
      <c r="H41" s="40">
        <f t="shared" si="8"/>
      </c>
      <c r="I41" s="40">
        <f t="shared" si="8"/>
      </c>
      <c r="J41" s="40">
        <f t="shared" si="8"/>
      </c>
      <c r="K41" s="40">
        <f t="shared" si="8"/>
      </c>
      <c r="L41" s="41">
        <f t="shared" si="8"/>
      </c>
      <c r="M41" s="39">
        <f t="shared" si="8"/>
      </c>
      <c r="N41" s="40">
        <f t="shared" si="8"/>
      </c>
      <c r="O41" s="40">
        <f t="shared" si="8"/>
      </c>
      <c r="P41" s="40">
        <f t="shared" si="8"/>
      </c>
      <c r="Q41" s="40">
        <f t="shared" si="8"/>
      </c>
      <c r="R41" s="40">
        <f t="shared" si="8"/>
      </c>
      <c r="S41" s="40">
        <f t="shared" si="8"/>
      </c>
      <c r="T41" s="40">
        <f t="shared" si="8"/>
      </c>
      <c r="U41" s="40">
        <f t="shared" si="8"/>
      </c>
      <c r="V41" s="40">
        <f t="shared" si="8"/>
      </c>
      <c r="W41" s="40">
        <f t="shared" si="8"/>
      </c>
      <c r="X41" s="41">
        <f t="shared" si="8"/>
      </c>
      <c r="Y41" s="39">
        <f t="shared" si="8"/>
      </c>
      <c r="Z41" s="40">
        <f t="shared" si="8"/>
      </c>
      <c r="AA41" s="40">
        <f t="shared" si="8"/>
      </c>
      <c r="AB41" s="40">
        <f t="shared" si="8"/>
      </c>
      <c r="AC41" s="40">
        <f t="shared" si="8"/>
      </c>
      <c r="AD41" s="40">
        <f t="shared" si="8"/>
      </c>
      <c r="AE41" s="40">
        <f t="shared" si="8"/>
      </c>
      <c r="AF41" s="40">
        <f t="shared" si="8"/>
      </c>
      <c r="AG41" s="40">
        <f t="shared" si="8"/>
      </c>
      <c r="AH41" s="40">
        <f t="shared" si="8"/>
      </c>
      <c r="AI41" s="40">
        <f t="shared" si="8"/>
      </c>
      <c r="AJ41" s="41">
        <f t="shared" si="8"/>
      </c>
      <c r="AK41" s="42">
        <f t="shared" si="8"/>
      </c>
      <c r="AL41" s="43">
        <f t="shared" si="8"/>
      </c>
      <c r="AM41" s="39">
        <f t="shared" si="8"/>
      </c>
      <c r="AN41" s="41">
        <f t="shared" si="8"/>
      </c>
      <c r="AO41" s="29"/>
      <c r="AP41" s="39">
        <f ref="AP41:BI41" t="shared" si="9">SUM(AP8:AP40)</f>
      </c>
      <c r="AQ41" s="41">
        <f t="shared" si="9"/>
      </c>
      <c r="AR41" s="39">
        <f t="shared" si="9"/>
      </c>
      <c r="AS41" s="40">
        <f t="shared" si="9"/>
      </c>
      <c r="AT41" s="40">
        <f t="shared" si="9"/>
      </c>
      <c r="AU41" s="40">
        <f t="shared" si="9"/>
      </c>
      <c r="AV41" s="40">
        <f t="shared" si="9"/>
      </c>
      <c r="AW41" s="40">
        <f t="shared" si="9"/>
      </c>
      <c r="AX41" s="40">
        <f t="shared" si="9"/>
      </c>
      <c r="AY41" s="41">
        <f t="shared" si="9"/>
      </c>
      <c r="AZ41" s="39">
        <f t="shared" si="9"/>
      </c>
      <c r="BA41" s="40">
        <f t="shared" si="9"/>
      </c>
      <c r="BB41" s="40">
        <f t="shared" si="9"/>
      </c>
      <c r="BC41" s="40">
        <f t="shared" si="9"/>
      </c>
      <c r="BD41" s="40">
        <f t="shared" si="9"/>
      </c>
      <c r="BE41" s="40">
        <f t="shared" si="9"/>
      </c>
      <c r="BF41" s="40">
        <f t="shared" si="9"/>
      </c>
      <c r="BG41" s="41">
        <f t="shared" si="9"/>
      </c>
      <c r="BH41" s="39">
        <f t="shared" si="9"/>
      </c>
      <c r="BI41" s="41">
        <f t="shared" si="9"/>
      </c>
    </row>
  </sheetData>
  <mergeCells>
    <mergeCell ref="O5:P6"/>
    <mergeCell ref="B5:B7"/>
    <mergeCell ref="C5:F5"/>
    <mergeCell ref="G5:H6"/>
    <mergeCell ref="I5:J6"/>
    <mergeCell ref="K5:L6"/>
    <mergeCell ref="BD5:BE6"/>
    <mergeCell ref="BF5:BG6"/>
    <mergeCell ref="BH5:BI6"/>
    <mergeCell ref="C6:D6"/>
    <mergeCell ref="E6:F6"/>
    <mergeCell ref="AP5:AQ6"/>
    <mergeCell ref="AR5:AS6"/>
    <mergeCell ref="AT5:AU6"/>
    <mergeCell ref="AV5:AW6"/>
    <mergeCell ref="AX5:AY6"/>
    <mergeCell ref="AZ5:BA6"/>
    <mergeCell ref="AC5:AD6"/>
    <mergeCell ref="AE5:AF6"/>
    <mergeCell ref="AG5:AH6"/>
    <mergeCell ref="AI5:AJ6"/>
    <mergeCell ref="M5:N6"/>
    <mergeCell ref="A41:B41"/>
    <mergeCell ref="C2:E2"/>
    <mergeCell ref="AP2:AR2"/>
    <mergeCell ref="AS2:AV2"/>
    <mergeCell ref="AK5:AL6"/>
    <mergeCell ref="AM5:AN6"/>
    <mergeCell ref="Q5:R6"/>
    <mergeCell ref="S5:T6"/>
    <mergeCell ref="U5:V6"/>
    <mergeCell ref="W5:X6"/>
    <mergeCell ref="Y5:Z6"/>
    <mergeCell ref="AA5:AB6"/>
    <mergeCell ref="C4:AN4"/>
    <mergeCell ref="AP4:BI4"/>
    <mergeCell ref="A5:A7"/>
    <mergeCell ref="BB5:BC6"/>
  </mergeCells>
  <pageMargins left="0.70866141732283472" right="0.70866141732283472" top="0.74803149606299213" bottom="0.74803149606299213" header="0.31496062992125984" footer="0.3149606299212598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>
  <dimension ref="B2:G57"/>
  <sheetViews>
    <sheetView topLeftCell="A37" workbookViewId="0">
      <selection activeCell="C47" sqref="C47"/>
    </sheetView>
  </sheetViews>
  <sheetFormatPr defaultRowHeight="15"/>
  <cols>
    <col min="3" max="3" width="34.7109375" customWidth="1"/>
    <col min="4" max="4" width="15" customWidth="1"/>
    <col min="5" max="5" width="17" customWidth="1"/>
    <col min="6" max="6" width="14.140625" customWidth="1"/>
    <col min="7" max="7" width="17.5703125" customWidth="1"/>
  </cols>
  <sheetData>
    <row r="2" ht="15.75">
      <c r="B2" s="200" t="s">
        <v>76</v>
      </c>
      <c r="C2" s="200"/>
      <c r="D2" s="200"/>
      <c r="E2" s="200"/>
      <c r="F2" s="200"/>
      <c r="G2" s="200"/>
    </row>
    <row r="3" ht="15.75">
      <c r="B3" s="201" t="s">
        <v>77</v>
      </c>
      <c r="C3" s="201"/>
      <c r="D3" s="202"/>
      <c r="E3" s="202"/>
      <c r="F3" s="202"/>
      <c r="G3" s="202"/>
    </row>
    <row r="4" ht="15.75">
      <c r="B4" s="99"/>
      <c r="C4" s="99"/>
      <c r="D4" s="99"/>
      <c r="F4" s="99"/>
      <c r="G4" s="99"/>
    </row>
    <row r="5" ht="15.75">
      <c r="B5" s="196" t="s">
        <v>78</v>
      </c>
      <c r="C5" s="196"/>
      <c r="D5" s="103"/>
      <c r="E5" s="99"/>
      <c r="F5" s="99"/>
      <c r="G5" s="99"/>
    </row>
    <row r="6" ht="15.75" s="83" customFormat="1">
      <c r="B6" s="104"/>
      <c r="C6" s="104"/>
      <c r="D6" s="99" t="s">
        <v>79</v>
      </c>
      <c r="E6" s="99"/>
      <c r="F6" s="99"/>
      <c r="G6" s="99"/>
    </row>
    <row r="7" ht="32.25" customHeight="1">
      <c r="B7" s="205" t="s">
        <v>80</v>
      </c>
      <c r="C7" s="203" t="s">
        <v>81</v>
      </c>
      <c r="D7" s="197" t="s">
        <v>82</v>
      </c>
      <c r="E7" s="198"/>
      <c r="F7" s="199" t="s">
        <v>83</v>
      </c>
      <c r="G7" s="199"/>
    </row>
    <row r="8">
      <c r="B8" s="206"/>
      <c r="C8" s="204"/>
      <c r="D8" s="95" t="s">
        <v>84</v>
      </c>
      <c r="E8" s="95" t="s">
        <v>85</v>
      </c>
      <c r="F8" s="85" t="s">
        <v>86</v>
      </c>
      <c r="G8" s="85" t="s">
        <v>85</v>
      </c>
    </row>
    <row r="9" ht="15.75">
      <c r="B9" s="91">
        <v>1</v>
      </c>
      <c r="C9" s="100" t="s">
        <v>3</v>
      </c>
      <c r="D9" s="95"/>
      <c r="E9" s="95"/>
      <c r="F9" s="85"/>
      <c r="G9" s="85"/>
    </row>
    <row r="10">
      <c r="B10" s="94" t="s">
        <v>87</v>
      </c>
      <c r="C10" s="90" t="s">
        <v>88</v>
      </c>
      <c r="D10" s="105"/>
      <c r="E10" s="105"/>
      <c r="F10" s="69"/>
      <c r="G10" s="69"/>
    </row>
    <row r="11">
      <c r="B11" s="95" t="s">
        <v>89</v>
      </c>
      <c r="C11" s="96" t="s">
        <v>7</v>
      </c>
      <c r="D11" s="95"/>
      <c r="E11" s="95"/>
      <c r="F11" s="85"/>
      <c r="G11" s="85"/>
    </row>
    <row r="12">
      <c r="B12" s="95" t="s">
        <v>90</v>
      </c>
      <c r="C12" s="96" t="s">
        <v>91</v>
      </c>
      <c r="D12" s="95"/>
      <c r="E12" s="95"/>
      <c r="F12" s="85"/>
      <c r="G12" s="85"/>
    </row>
    <row r="13">
      <c r="B13" s="95" t="s">
        <v>92</v>
      </c>
      <c r="C13" s="96" t="s">
        <v>9</v>
      </c>
      <c r="D13" s="95"/>
      <c r="E13" s="95"/>
      <c r="F13" s="85"/>
      <c r="G13" s="85"/>
    </row>
    <row r="14" ht="45">
      <c r="B14" s="101" t="s">
        <v>93</v>
      </c>
      <c r="C14" s="97" t="s">
        <v>94</v>
      </c>
      <c r="D14" s="105"/>
      <c r="E14" s="105"/>
      <c r="F14" s="69"/>
      <c r="G14" s="69"/>
    </row>
    <row r="15" ht="25.5">
      <c r="B15" s="102" t="s">
        <v>95</v>
      </c>
      <c r="C15" s="88" t="s">
        <v>96</v>
      </c>
      <c r="D15" s="85"/>
      <c r="E15" s="85"/>
      <c r="F15" s="85"/>
      <c r="G15" s="85"/>
    </row>
    <row r="16" ht="26.25">
      <c r="B16" s="95" t="s">
        <v>97</v>
      </c>
      <c r="C16" s="87" t="s">
        <v>98</v>
      </c>
      <c r="D16" s="85"/>
      <c r="E16" s="85"/>
      <c r="F16" s="85"/>
      <c r="G16" s="85"/>
    </row>
    <row r="17" ht="26.25">
      <c r="B17" s="95" t="s">
        <v>99</v>
      </c>
      <c r="C17" s="87" t="s">
        <v>100</v>
      </c>
      <c r="D17" s="85"/>
      <c r="E17" s="85"/>
      <c r="F17" s="85"/>
      <c r="G17" s="85"/>
    </row>
    <row r="18">
      <c r="B18" s="95" t="s">
        <v>101</v>
      </c>
      <c r="C18" s="86" t="s">
        <v>14</v>
      </c>
      <c r="D18" s="85"/>
      <c r="E18" s="85"/>
      <c r="F18" s="85"/>
      <c r="G18" s="85"/>
    </row>
    <row r="19">
      <c r="B19" s="95" t="s">
        <v>102</v>
      </c>
      <c r="C19" s="86" t="s">
        <v>15</v>
      </c>
      <c r="D19" s="85"/>
      <c r="E19" s="85"/>
      <c r="F19" s="85"/>
      <c r="G19" s="85"/>
    </row>
    <row r="20" ht="15.75">
      <c r="B20" s="93" t="s">
        <v>103</v>
      </c>
      <c r="C20" s="89" t="s">
        <v>17</v>
      </c>
      <c r="D20" s="85"/>
      <c r="E20" s="85"/>
      <c r="F20" s="85"/>
      <c r="G20" s="85"/>
    </row>
    <row r="21" ht="15.75">
      <c r="B21" s="93" t="s">
        <v>104</v>
      </c>
      <c r="C21" s="89" t="s">
        <v>105</v>
      </c>
      <c r="D21" s="85"/>
      <c r="E21" s="85"/>
      <c r="F21" s="85"/>
      <c r="G21" s="85"/>
    </row>
    <row r="22" ht="15.75">
      <c r="B22" s="93" t="s">
        <v>106</v>
      </c>
      <c r="C22" s="89" t="s">
        <v>107</v>
      </c>
      <c r="D22" s="85"/>
      <c r="E22" s="85"/>
      <c r="F22" s="85"/>
      <c r="G22" s="85"/>
    </row>
    <row r="23" ht="15.75">
      <c r="B23" s="93" t="s">
        <v>108</v>
      </c>
      <c r="C23" s="89" t="s">
        <v>20</v>
      </c>
      <c r="D23" s="85"/>
      <c r="E23" s="85"/>
      <c r="F23" s="85"/>
      <c r="G23" s="85"/>
    </row>
    <row r="24" ht="15.75">
      <c r="B24" s="93" t="s">
        <v>109</v>
      </c>
      <c r="C24" s="89" t="s">
        <v>21</v>
      </c>
      <c r="D24" s="85"/>
      <c r="E24" s="85"/>
      <c r="F24" s="85"/>
      <c r="G24" s="85"/>
    </row>
    <row r="25" ht="15.75">
      <c r="B25" s="93" t="s">
        <v>110</v>
      </c>
      <c r="C25" s="89" t="s">
        <v>111</v>
      </c>
      <c r="D25" s="85"/>
      <c r="E25" s="85"/>
      <c r="F25" s="85"/>
      <c r="G25" s="85"/>
    </row>
    <row r="26" ht="30.75">
      <c r="B26" s="91">
        <v>2</v>
      </c>
      <c r="C26" s="107" t="s">
        <v>112</v>
      </c>
      <c r="D26" s="69"/>
      <c r="E26" s="69"/>
      <c r="F26" s="69"/>
      <c r="G26" s="69"/>
    </row>
    <row r="27" ht="31.5">
      <c r="B27" s="91">
        <v>3</v>
      </c>
      <c r="C27" s="108" t="s">
        <v>113</v>
      </c>
      <c r="D27" s="85"/>
      <c r="E27" s="85"/>
      <c r="F27" s="85"/>
      <c r="G27" s="85"/>
    </row>
    <row r="28" ht="15.75">
      <c r="B28" s="91">
        <v>4</v>
      </c>
      <c r="C28" s="92" t="s">
        <v>114</v>
      </c>
      <c r="D28" s="85"/>
      <c r="E28" s="85"/>
      <c r="F28" s="85"/>
      <c r="G28" s="85"/>
    </row>
    <row r="29" ht="15.75">
      <c r="B29" s="93" t="s">
        <v>115</v>
      </c>
      <c r="C29" s="84" t="s">
        <v>116</v>
      </c>
      <c r="D29" s="85"/>
      <c r="E29" s="85"/>
      <c r="F29" s="85"/>
      <c r="G29" s="85"/>
    </row>
    <row r="30" ht="30.75">
      <c r="B30" s="93" t="s">
        <v>117</v>
      </c>
      <c r="C30" s="98" t="s">
        <v>118</v>
      </c>
      <c r="D30" s="69"/>
      <c r="E30" s="69"/>
      <c r="F30" s="69"/>
      <c r="G30" s="69"/>
    </row>
    <row r="31" ht="26.25">
      <c r="B31" s="95" t="s">
        <v>119</v>
      </c>
      <c r="C31" s="87" t="s">
        <v>120</v>
      </c>
      <c r="D31" s="85"/>
      <c r="E31" s="85"/>
      <c r="F31" s="85"/>
      <c r="G31" s="85"/>
    </row>
    <row r="32" ht="26.25">
      <c r="B32" s="95" t="s">
        <v>121</v>
      </c>
      <c r="C32" s="87" t="s">
        <v>122</v>
      </c>
      <c r="D32" s="85"/>
      <c r="E32" s="85"/>
      <c r="F32" s="85"/>
      <c r="G32" s="85"/>
    </row>
    <row r="33" ht="26.25">
      <c r="B33" s="95" t="s">
        <v>123</v>
      </c>
      <c r="C33" s="87" t="s">
        <v>124</v>
      </c>
      <c r="D33" s="85"/>
      <c r="E33" s="85"/>
      <c r="F33" s="85"/>
      <c r="G33" s="85"/>
    </row>
    <row r="34" ht="15.75">
      <c r="B34" s="93" t="s">
        <v>125</v>
      </c>
      <c r="C34" s="84" t="s">
        <v>105</v>
      </c>
      <c r="D34" s="85"/>
      <c r="E34" s="85"/>
      <c r="F34" s="85"/>
      <c r="G34" s="85"/>
    </row>
    <row r="35" ht="15.75">
      <c r="B35" s="93" t="s">
        <v>126</v>
      </c>
      <c r="C35" s="84" t="s">
        <v>127</v>
      </c>
      <c r="D35" s="85"/>
      <c r="E35" s="85"/>
      <c r="F35" s="85"/>
      <c r="G35" s="85"/>
    </row>
    <row r="36" ht="15.75">
      <c r="B36" s="93" t="s">
        <v>128</v>
      </c>
      <c r="C36" s="84" t="s">
        <v>129</v>
      </c>
      <c r="D36" s="85"/>
      <c r="E36" s="85"/>
      <c r="F36" s="85"/>
      <c r="G36" s="85"/>
    </row>
    <row r="37" ht="15.75">
      <c r="B37" s="93" t="s">
        <v>130</v>
      </c>
      <c r="C37" s="84" t="s">
        <v>111</v>
      </c>
      <c r="D37" s="85"/>
      <c r="E37" s="85"/>
      <c r="F37" s="85"/>
      <c r="G37" s="85"/>
    </row>
    <row r="38" ht="15.75">
      <c r="B38" s="91">
        <v>5</v>
      </c>
      <c r="C38" s="84" t="s">
        <v>131</v>
      </c>
      <c r="D38" s="69"/>
      <c r="E38" s="69"/>
      <c r="F38" s="69"/>
      <c r="G38" s="69"/>
    </row>
    <row r="39">
      <c r="B39" s="191" t="s">
        <v>132</v>
      </c>
      <c r="C39" s="192"/>
      <c r="D39" s="106"/>
      <c r="E39" s="106"/>
      <c r="F39" s="106"/>
      <c r="G39" s="106"/>
    </row>
    <row r="41">
      <c r="B41" s="110" t="s">
        <v>90</v>
      </c>
      <c r="C41" s="110" t="s">
        <v>133</v>
      </c>
    </row>
    <row r="42">
      <c r="B42" s="1" t="s">
        <v>134</v>
      </c>
      <c r="C42" s="109" t="s">
        <v>135</v>
      </c>
      <c r="D42" s="83"/>
      <c r="E42" s="83"/>
      <c r="F42" s="83"/>
      <c r="G42" s="83"/>
    </row>
    <row r="43">
      <c r="B43" s="1" t="s">
        <v>136</v>
      </c>
      <c r="C43" s="109" t="s">
        <v>137</v>
      </c>
    </row>
    <row r="44">
      <c r="B44" s="1" t="s">
        <v>138</v>
      </c>
      <c r="C44" s="109" t="s">
        <v>139</v>
      </c>
    </row>
    <row r="46">
      <c r="B46" s="110" t="s">
        <v>92</v>
      </c>
      <c r="C46" s="111" t="s">
        <v>140</v>
      </c>
    </row>
    <row r="47" ht="16.5" customHeight="1">
      <c r="B47" s="2" t="s">
        <v>134</v>
      </c>
      <c r="C47" s="115" t="s">
        <v>141</v>
      </c>
      <c r="D47" s="31"/>
      <c r="E47" s="31"/>
      <c r="F47" s="31"/>
      <c r="G47" s="31"/>
    </row>
    <row r="48" ht="17.25" customHeight="1">
      <c r="B48" s="2" t="s">
        <v>136</v>
      </c>
      <c r="C48" s="115" t="s">
        <v>142</v>
      </c>
      <c r="D48" s="31"/>
      <c r="E48" s="31"/>
      <c r="F48" s="31"/>
      <c r="G48" s="31"/>
    </row>
    <row r="49" ht="28.5" customHeight="1">
      <c r="B49" s="2" t="s">
        <v>138</v>
      </c>
      <c r="C49" s="195" t="s">
        <v>143</v>
      </c>
      <c r="D49" s="195"/>
      <c r="E49" s="195"/>
      <c r="F49" s="195"/>
      <c r="G49" s="195"/>
    </row>
    <row r="50" ht="18.75" customHeight="1">
      <c r="B50" s="114" t="s">
        <v>144</v>
      </c>
      <c r="C50" s="115" t="s">
        <v>145</v>
      </c>
      <c r="D50" s="31"/>
      <c r="E50" s="31"/>
      <c r="F50" s="31"/>
      <c r="G50" s="31"/>
    </row>
    <row r="51" ht="20.25" customHeight="1">
      <c r="B51" s="114" t="s">
        <v>146</v>
      </c>
      <c r="C51" s="115" t="s">
        <v>147</v>
      </c>
      <c r="D51" s="31"/>
      <c r="E51" s="31"/>
      <c r="F51" s="31"/>
      <c r="G51" s="31"/>
    </row>
    <row r="53" ht="15.75">
      <c r="B53" s="112" t="s">
        <v>108</v>
      </c>
      <c r="C53" s="113" t="s">
        <v>20</v>
      </c>
    </row>
    <row r="54" ht="30" customHeight="1">
      <c r="C54" s="194" t="s">
        <v>148</v>
      </c>
      <c r="D54" s="194"/>
      <c r="E54" s="194"/>
      <c r="F54" s="194"/>
      <c r="G54" s="194"/>
    </row>
    <row r="56" ht="15.75">
      <c r="B56" s="112" t="s">
        <v>109</v>
      </c>
      <c r="C56" s="113" t="s">
        <v>21</v>
      </c>
    </row>
    <row r="57" ht="48" customHeight="1">
      <c r="C57" s="193" t="s">
        <v>149</v>
      </c>
      <c r="D57" s="193"/>
      <c r="E57" s="193"/>
      <c r="F57" s="193"/>
      <c r="G57" s="193"/>
    </row>
  </sheetData>
  <mergeCells>
    <mergeCell ref="B2:G2"/>
    <mergeCell ref="B3:C3"/>
    <mergeCell ref="D3:G3"/>
    <mergeCell ref="C7:C8"/>
    <mergeCell ref="B7:B8"/>
    <mergeCell ref="B39:C39"/>
    <mergeCell ref="C57:G57"/>
    <mergeCell ref="C54:G54"/>
    <mergeCell ref="C49:G49"/>
    <mergeCell ref="B5:C5"/>
    <mergeCell ref="D7:E7"/>
    <mergeCell ref="F7:G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Target SACP</vt:lpstr>
      <vt:lpstr>Disbursement SACP </vt:lpstr>
      <vt:lpstr>Outstanding Report</vt:lpstr>
      <vt:lpstr>RBI format for Individual Bank</vt:lpstr>
      <vt:lpstr>'Disbursement SACP '!Print_Titles</vt:lpstr>
      <vt:lpstr>'Outstanding Report'!Print_Titles</vt:lpstr>
      <vt:lpstr>'Target SACP'!Print_Titles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2017-05-09T09:43:05Z</dcterms:modified>
</cp:coreProperties>
</file>