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Target SACP" sheetId="5" r:id="rId1"/>
  </sheets>
  <definedNames>
    <definedName name="_xlnm.Print_Titles" localSheetId="0">'Target SACP'!$A:$B,'Target SACP'!$1:$7</definedName>
  </definedNames>
  <calcPr calcId="145621"/>
</workbook>
</file>

<file path=xl/calcChain.xml><?xml version="1.0" encoding="utf-8"?>
<calcChain xmlns="http://schemas.openxmlformats.org/spreadsheetml/2006/main">
  <c r="BG58" i="5" l="1"/>
  <c r="BF58" i="5"/>
  <c r="BE58" i="5"/>
  <c r="BD58" i="5"/>
  <c r="BC58" i="5"/>
  <c r="BB58" i="5"/>
  <c r="BA58" i="5"/>
  <c r="AZ58" i="5"/>
  <c r="AW58" i="5"/>
  <c r="AV58" i="5"/>
  <c r="AU58" i="5"/>
  <c r="AT58" i="5"/>
  <c r="AS58" i="5"/>
  <c r="AR58" i="5"/>
  <c r="AQ58" i="5"/>
  <c r="AP58" i="5"/>
  <c r="AN58" i="5"/>
  <c r="AM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V58" i="5"/>
  <c r="U58" i="5"/>
  <c r="T58" i="5"/>
  <c r="S58" i="5"/>
  <c r="R58" i="5"/>
  <c r="Q58" i="5"/>
  <c r="P58" i="5"/>
  <c r="O58" i="5"/>
  <c r="N58" i="5"/>
  <c r="M58" i="5"/>
  <c r="J58" i="5"/>
  <c r="I58" i="5"/>
  <c r="H58" i="5"/>
  <c r="G58" i="5"/>
  <c r="F58" i="5"/>
  <c r="E58" i="5"/>
  <c r="D58" i="5"/>
  <c r="C58" i="5"/>
  <c r="AY57" i="5"/>
  <c r="BI57" i="5" s="1"/>
  <c r="AX57" i="5"/>
  <c r="BH57" i="5" s="1"/>
  <c r="X57" i="5"/>
  <c r="W57" i="5"/>
  <c r="L57" i="5"/>
  <c r="AL57" i="5" s="1"/>
  <c r="K57" i="5"/>
  <c r="AK57" i="5" s="1"/>
  <c r="BI56" i="5"/>
  <c r="BH56" i="5"/>
  <c r="AY56" i="5"/>
  <c r="AX56" i="5"/>
  <c r="X56" i="5"/>
  <c r="W56" i="5"/>
  <c r="L56" i="5"/>
  <c r="AL56" i="5" s="1"/>
  <c r="K56" i="5"/>
  <c r="AK56" i="5" s="1"/>
  <c r="AY55" i="5"/>
  <c r="BI55" i="5" s="1"/>
  <c r="AX55" i="5"/>
  <c r="BH55" i="5" s="1"/>
  <c r="X55" i="5"/>
  <c r="W55" i="5"/>
  <c r="L55" i="5"/>
  <c r="AL55" i="5" s="1"/>
  <c r="K55" i="5"/>
  <c r="AK55" i="5" s="1"/>
  <c r="BI54" i="5"/>
  <c r="BH54" i="5"/>
  <c r="AY54" i="5"/>
  <c r="AX54" i="5"/>
  <c r="AL54" i="5"/>
  <c r="X54" i="5"/>
  <c r="W54" i="5"/>
  <c r="L54" i="5"/>
  <c r="K54" i="5"/>
  <c r="AK54" i="5" s="1"/>
  <c r="AY53" i="5"/>
  <c r="BI53" i="5" s="1"/>
  <c r="AX53" i="5"/>
  <c r="BH53" i="5" s="1"/>
  <c r="X53" i="5"/>
  <c r="W53" i="5"/>
  <c r="L53" i="5"/>
  <c r="AL53" i="5" s="1"/>
  <c r="K53" i="5"/>
  <c r="AK53" i="5" s="1"/>
  <c r="BI52" i="5"/>
  <c r="BH52" i="5"/>
  <c r="AY52" i="5"/>
  <c r="AX52" i="5"/>
  <c r="X52" i="5"/>
  <c r="W52" i="5"/>
  <c r="L52" i="5"/>
  <c r="AL52" i="5" s="1"/>
  <c r="K52" i="5"/>
  <c r="AK52" i="5" s="1"/>
  <c r="AY51" i="5"/>
  <c r="BI51" i="5" s="1"/>
  <c r="AX51" i="5"/>
  <c r="BH51" i="5" s="1"/>
  <c r="X51" i="5"/>
  <c r="W51" i="5"/>
  <c r="L51" i="5"/>
  <c r="AL51" i="5" s="1"/>
  <c r="K51" i="5"/>
  <c r="BI50" i="5"/>
  <c r="BH50" i="5"/>
  <c r="AY50" i="5"/>
  <c r="AX50" i="5"/>
  <c r="X50" i="5"/>
  <c r="W50" i="5"/>
  <c r="L50" i="5"/>
  <c r="AL50" i="5" s="1"/>
  <c r="K50" i="5"/>
  <c r="AK50" i="5" s="1"/>
  <c r="AY49" i="5"/>
  <c r="BI49" i="5" s="1"/>
  <c r="AX49" i="5"/>
  <c r="BH49" i="5" s="1"/>
  <c r="X49" i="5"/>
  <c r="W49" i="5"/>
  <c r="L49" i="5"/>
  <c r="AL49" i="5" s="1"/>
  <c r="K49" i="5"/>
  <c r="BI48" i="5"/>
  <c r="BH48" i="5"/>
  <c r="AY48" i="5"/>
  <c r="AX48" i="5"/>
  <c r="AL48" i="5"/>
  <c r="X48" i="5"/>
  <c r="W48" i="5"/>
  <c r="L48" i="5"/>
  <c r="K48" i="5"/>
  <c r="AK48" i="5" s="1"/>
  <c r="AY47" i="5"/>
  <c r="BI47" i="5" s="1"/>
  <c r="AX47" i="5"/>
  <c r="BH47" i="5" s="1"/>
  <c r="X47" i="5"/>
  <c r="W47" i="5"/>
  <c r="L47" i="5"/>
  <c r="AL47" i="5" s="1"/>
  <c r="K47" i="5"/>
  <c r="BI46" i="5"/>
  <c r="BH46" i="5"/>
  <c r="AY46" i="5"/>
  <c r="AX46" i="5"/>
  <c r="X46" i="5"/>
  <c r="W46" i="5"/>
  <c r="L46" i="5"/>
  <c r="AL46" i="5" s="1"/>
  <c r="K46" i="5"/>
  <c r="AK46" i="5" s="1"/>
  <c r="AY45" i="5"/>
  <c r="BI45" i="5" s="1"/>
  <c r="AX45" i="5"/>
  <c r="BH45" i="5" s="1"/>
  <c r="X45" i="5"/>
  <c r="W45" i="5"/>
  <c r="L45" i="5"/>
  <c r="AL45" i="5" s="1"/>
  <c r="K45" i="5"/>
  <c r="AK45" i="5" s="1"/>
  <c r="BI44" i="5"/>
  <c r="BH44" i="5"/>
  <c r="AY44" i="5"/>
  <c r="AX44" i="5"/>
  <c r="X44" i="5"/>
  <c r="W44" i="5"/>
  <c r="L44" i="5"/>
  <c r="AL44" i="5" s="1"/>
  <c r="K44" i="5"/>
  <c r="AK44" i="5" s="1"/>
  <c r="AY43" i="5"/>
  <c r="BI43" i="5" s="1"/>
  <c r="AX43" i="5"/>
  <c r="BH43" i="5" s="1"/>
  <c r="X43" i="5"/>
  <c r="W43" i="5"/>
  <c r="L43" i="5"/>
  <c r="AL43" i="5" s="1"/>
  <c r="K43" i="5"/>
  <c r="AK43" i="5" s="1"/>
  <c r="BI42" i="5"/>
  <c r="BH42" i="5"/>
  <c r="AY42" i="5"/>
  <c r="AX42" i="5"/>
  <c r="X42" i="5"/>
  <c r="W42" i="5"/>
  <c r="L42" i="5"/>
  <c r="AL42" i="5" s="1"/>
  <c r="K42" i="5"/>
  <c r="AK42" i="5" s="1"/>
  <c r="AY41" i="5"/>
  <c r="BI41" i="5" s="1"/>
  <c r="AX41" i="5"/>
  <c r="BH41" i="5" s="1"/>
  <c r="X41" i="5"/>
  <c r="W41" i="5"/>
  <c r="L41" i="5"/>
  <c r="AL41" i="5" s="1"/>
  <c r="K41" i="5"/>
  <c r="BI40" i="5"/>
  <c r="BH40" i="5"/>
  <c r="AY40" i="5"/>
  <c r="AX40" i="5"/>
  <c r="X40" i="5"/>
  <c r="W40" i="5"/>
  <c r="L40" i="5"/>
  <c r="AL40" i="5" s="1"/>
  <c r="K40" i="5"/>
  <c r="AK40" i="5" s="1"/>
  <c r="AY39" i="5"/>
  <c r="BI39" i="5" s="1"/>
  <c r="AX39" i="5"/>
  <c r="BH39" i="5" s="1"/>
  <c r="X39" i="5"/>
  <c r="W39" i="5"/>
  <c r="L39" i="5"/>
  <c r="AL39" i="5" s="1"/>
  <c r="K39" i="5"/>
  <c r="BI38" i="5"/>
  <c r="BH38" i="5"/>
  <c r="AY38" i="5"/>
  <c r="AX38" i="5"/>
  <c r="X38" i="5"/>
  <c r="W38" i="5"/>
  <c r="L38" i="5"/>
  <c r="AL38" i="5" s="1"/>
  <c r="K38" i="5"/>
  <c r="AK38" i="5" s="1"/>
  <c r="AY37" i="5"/>
  <c r="BI37" i="5" s="1"/>
  <c r="AX37" i="5"/>
  <c r="BH37" i="5" s="1"/>
  <c r="X37" i="5"/>
  <c r="W37" i="5"/>
  <c r="L37" i="5"/>
  <c r="AL37" i="5" s="1"/>
  <c r="K37" i="5"/>
  <c r="AK37" i="5" s="1"/>
  <c r="BI36" i="5"/>
  <c r="BH36" i="5"/>
  <c r="AY36" i="5"/>
  <c r="AX36" i="5"/>
  <c r="X36" i="5"/>
  <c r="W36" i="5"/>
  <c r="L36" i="5"/>
  <c r="AL36" i="5" s="1"/>
  <c r="K36" i="5"/>
  <c r="AK36" i="5" s="1"/>
  <c r="AY35" i="5"/>
  <c r="BI35" i="5" s="1"/>
  <c r="AX35" i="5"/>
  <c r="BH35" i="5" s="1"/>
  <c r="X35" i="5"/>
  <c r="W35" i="5"/>
  <c r="L35" i="5"/>
  <c r="AL35" i="5" s="1"/>
  <c r="K35" i="5"/>
  <c r="AK35" i="5" s="1"/>
  <c r="BI34" i="5"/>
  <c r="BH34" i="5"/>
  <c r="AY34" i="5"/>
  <c r="AX34" i="5"/>
  <c r="X34" i="5"/>
  <c r="W34" i="5"/>
  <c r="L34" i="5"/>
  <c r="AL34" i="5" s="1"/>
  <c r="K34" i="5"/>
  <c r="AK34" i="5" s="1"/>
  <c r="AY33" i="5"/>
  <c r="BI33" i="5" s="1"/>
  <c r="AX33" i="5"/>
  <c r="BH33" i="5" s="1"/>
  <c r="X33" i="5"/>
  <c r="W33" i="5"/>
  <c r="L33" i="5"/>
  <c r="AL33" i="5" s="1"/>
  <c r="K33" i="5"/>
  <c r="BI32" i="5"/>
  <c r="BH32" i="5"/>
  <c r="AY32" i="5"/>
  <c r="AX32" i="5"/>
  <c r="X32" i="5"/>
  <c r="W32" i="5"/>
  <c r="L32" i="5"/>
  <c r="AL32" i="5" s="1"/>
  <c r="K32" i="5"/>
  <c r="AK32" i="5" s="1"/>
  <c r="AY31" i="5"/>
  <c r="BI31" i="5" s="1"/>
  <c r="AX31" i="5"/>
  <c r="BH31" i="5" s="1"/>
  <c r="X31" i="5"/>
  <c r="W31" i="5"/>
  <c r="L31" i="5"/>
  <c r="AL31" i="5" s="1"/>
  <c r="K31" i="5"/>
  <c r="BI30" i="5"/>
  <c r="BH30" i="5"/>
  <c r="AY30" i="5"/>
  <c r="AX30" i="5"/>
  <c r="X30" i="5"/>
  <c r="W30" i="5"/>
  <c r="L30" i="5"/>
  <c r="AL30" i="5" s="1"/>
  <c r="K30" i="5"/>
  <c r="AK30" i="5" s="1"/>
  <c r="AY29" i="5"/>
  <c r="BI29" i="5" s="1"/>
  <c r="AX29" i="5"/>
  <c r="BH29" i="5" s="1"/>
  <c r="X29" i="5"/>
  <c r="W29" i="5"/>
  <c r="L29" i="5"/>
  <c r="AL29" i="5" s="1"/>
  <c r="K29" i="5"/>
  <c r="AK29" i="5" s="1"/>
  <c r="BI28" i="5"/>
  <c r="BH28" i="5"/>
  <c r="AY28" i="5"/>
  <c r="AX28" i="5"/>
  <c r="X28" i="5"/>
  <c r="W28" i="5"/>
  <c r="L28" i="5"/>
  <c r="AL28" i="5" s="1"/>
  <c r="K28" i="5"/>
  <c r="AK28" i="5" s="1"/>
  <c r="AY27" i="5"/>
  <c r="BI27" i="5" s="1"/>
  <c r="AX27" i="5"/>
  <c r="BH27" i="5" s="1"/>
  <c r="X27" i="5"/>
  <c r="W27" i="5"/>
  <c r="L27" i="5"/>
  <c r="AL27" i="5" s="1"/>
  <c r="K27" i="5"/>
  <c r="AK27" i="5" s="1"/>
  <c r="BI26" i="5"/>
  <c r="BH26" i="5"/>
  <c r="AY26" i="5"/>
  <c r="AX26" i="5"/>
  <c r="X26" i="5"/>
  <c r="W26" i="5"/>
  <c r="L26" i="5"/>
  <c r="AL26" i="5" s="1"/>
  <c r="K26" i="5"/>
  <c r="AK26" i="5" s="1"/>
  <c r="AY25" i="5"/>
  <c r="BI25" i="5" s="1"/>
  <c r="AX25" i="5"/>
  <c r="BH25" i="5" s="1"/>
  <c r="X25" i="5"/>
  <c r="W25" i="5"/>
  <c r="L25" i="5"/>
  <c r="AL25" i="5" s="1"/>
  <c r="K25" i="5"/>
  <c r="BI24" i="5"/>
  <c r="BH24" i="5"/>
  <c r="AY24" i="5"/>
  <c r="AX24" i="5"/>
  <c r="AL24" i="5"/>
  <c r="X24" i="5"/>
  <c r="W24" i="5"/>
  <c r="L24" i="5"/>
  <c r="K24" i="5"/>
  <c r="AK24" i="5" s="1"/>
  <c r="AY23" i="5"/>
  <c r="BI23" i="5" s="1"/>
  <c r="AX23" i="5"/>
  <c r="BH23" i="5" s="1"/>
  <c r="X23" i="5"/>
  <c r="W23" i="5"/>
  <c r="L23" i="5"/>
  <c r="AL23" i="5" s="1"/>
  <c r="K23" i="5"/>
  <c r="BI22" i="5"/>
  <c r="BH22" i="5"/>
  <c r="AY22" i="5"/>
  <c r="AX22" i="5"/>
  <c r="X22" i="5"/>
  <c r="W22" i="5"/>
  <c r="L22" i="5"/>
  <c r="AL22" i="5" s="1"/>
  <c r="K22" i="5"/>
  <c r="AK22" i="5" s="1"/>
  <c r="AY21" i="5"/>
  <c r="BI21" i="5" s="1"/>
  <c r="AX21" i="5"/>
  <c r="BH21" i="5" s="1"/>
  <c r="X21" i="5"/>
  <c r="W21" i="5"/>
  <c r="L21" i="5"/>
  <c r="AL21" i="5" s="1"/>
  <c r="K21" i="5"/>
  <c r="BI20" i="5"/>
  <c r="BH20" i="5"/>
  <c r="AY20" i="5"/>
  <c r="AX20" i="5"/>
  <c r="X20" i="5"/>
  <c r="W20" i="5"/>
  <c r="L20" i="5"/>
  <c r="AL20" i="5" s="1"/>
  <c r="K20" i="5"/>
  <c r="AK20" i="5" s="1"/>
  <c r="AY19" i="5"/>
  <c r="BI19" i="5" s="1"/>
  <c r="AX19" i="5"/>
  <c r="BH19" i="5" s="1"/>
  <c r="X19" i="5"/>
  <c r="W19" i="5"/>
  <c r="L19" i="5"/>
  <c r="AL19" i="5" s="1"/>
  <c r="K19" i="5"/>
  <c r="AK19" i="5" s="1"/>
  <c r="BI18" i="5"/>
  <c r="BH18" i="5"/>
  <c r="AY18" i="5"/>
  <c r="AX18" i="5"/>
  <c r="X18" i="5"/>
  <c r="W18" i="5"/>
  <c r="L18" i="5"/>
  <c r="AL18" i="5" s="1"/>
  <c r="K18" i="5"/>
  <c r="AK18" i="5" s="1"/>
  <c r="AY17" i="5"/>
  <c r="BI17" i="5" s="1"/>
  <c r="AX17" i="5"/>
  <c r="BH17" i="5" s="1"/>
  <c r="X17" i="5"/>
  <c r="W17" i="5"/>
  <c r="L17" i="5"/>
  <c r="AL17" i="5" s="1"/>
  <c r="K17" i="5"/>
  <c r="AK17" i="5" s="1"/>
  <c r="BI16" i="5"/>
  <c r="BH16" i="5"/>
  <c r="AY16" i="5"/>
  <c r="AX16" i="5"/>
  <c r="X16" i="5"/>
  <c r="W16" i="5"/>
  <c r="L16" i="5"/>
  <c r="AL16" i="5" s="1"/>
  <c r="K16" i="5"/>
  <c r="AK16" i="5" s="1"/>
  <c r="AY15" i="5"/>
  <c r="BI15" i="5" s="1"/>
  <c r="AX15" i="5"/>
  <c r="BH15" i="5" s="1"/>
  <c r="X15" i="5"/>
  <c r="W15" i="5"/>
  <c r="L15" i="5"/>
  <c r="AL15" i="5" s="1"/>
  <c r="K15" i="5"/>
  <c r="BI14" i="5"/>
  <c r="BH14" i="5"/>
  <c r="AY14" i="5"/>
  <c r="AX14" i="5"/>
  <c r="X14" i="5"/>
  <c r="W14" i="5"/>
  <c r="L14" i="5"/>
  <c r="AL14" i="5" s="1"/>
  <c r="K14" i="5"/>
  <c r="AK14" i="5" s="1"/>
  <c r="AY13" i="5"/>
  <c r="BI13" i="5" s="1"/>
  <c r="AX13" i="5"/>
  <c r="BH13" i="5" s="1"/>
  <c r="X13" i="5"/>
  <c r="W13" i="5"/>
  <c r="AK13" i="5" s="1"/>
  <c r="L13" i="5"/>
  <c r="AL13" i="5" s="1"/>
  <c r="K13" i="5"/>
  <c r="BI12" i="5"/>
  <c r="BH12" i="5"/>
  <c r="AY12" i="5"/>
  <c r="AX12" i="5"/>
  <c r="X12" i="5"/>
  <c r="W12" i="5"/>
  <c r="L12" i="5"/>
  <c r="AL12" i="5" s="1"/>
  <c r="K12" i="5"/>
  <c r="AK12" i="5" s="1"/>
  <c r="AY11" i="5"/>
  <c r="BI11" i="5" s="1"/>
  <c r="AX11" i="5"/>
  <c r="BH11" i="5" s="1"/>
  <c r="X11" i="5"/>
  <c r="W11" i="5"/>
  <c r="L11" i="5"/>
  <c r="AL11" i="5" s="1"/>
  <c r="K11" i="5"/>
  <c r="AK11" i="5" s="1"/>
  <c r="BI10" i="5"/>
  <c r="BH10" i="5"/>
  <c r="AY10" i="5"/>
  <c r="AX10" i="5"/>
  <c r="X10" i="5"/>
  <c r="W10" i="5"/>
  <c r="L10" i="5"/>
  <c r="AL10" i="5" s="1"/>
  <c r="K10" i="5"/>
  <c r="AK10" i="5" s="1"/>
  <c r="AY9" i="5"/>
  <c r="BI9" i="5" s="1"/>
  <c r="AX9" i="5"/>
  <c r="BH9" i="5" s="1"/>
  <c r="X9" i="5"/>
  <c r="X58" i="5" s="1"/>
  <c r="W9" i="5"/>
  <c r="L9" i="5"/>
  <c r="AL9" i="5" s="1"/>
  <c r="K9" i="5"/>
  <c r="AK9" i="5" s="1"/>
  <c r="BI8" i="5"/>
  <c r="BI58" i="5" s="1"/>
  <c r="BH8" i="5"/>
  <c r="AY8" i="5"/>
  <c r="AY58" i="5" s="1"/>
  <c r="AX8" i="5"/>
  <c r="X8" i="5"/>
  <c r="W8" i="5"/>
  <c r="L8" i="5"/>
  <c r="L58" i="5" s="1"/>
  <c r="K8" i="5"/>
  <c r="K58" i="5" s="1"/>
  <c r="AS2" i="5"/>
  <c r="AK8" i="5" l="1"/>
  <c r="AX58" i="5"/>
  <c r="AK23" i="5"/>
  <c r="AK41" i="5"/>
  <c r="AK51" i="5"/>
  <c r="AK15" i="5"/>
  <c r="AK25" i="5"/>
  <c r="AK33" i="5"/>
  <c r="BH58" i="5"/>
  <c r="W58" i="5"/>
  <c r="AK21" i="5"/>
  <c r="AK31" i="5"/>
  <c r="AK39" i="5"/>
  <c r="AK47" i="5"/>
  <c r="AK49" i="5"/>
  <c r="AL8" i="5"/>
  <c r="AL58" i="5" s="1"/>
  <c r="AK58" i="5" l="1"/>
</calcChain>
</file>

<file path=xl/sharedStrings.xml><?xml version="1.0" encoding="utf-8"?>
<sst xmlns="http://schemas.openxmlformats.org/spreadsheetml/2006/main" count="151" uniqueCount="90">
  <si>
    <t>Amount in Rs. Lakh</t>
  </si>
  <si>
    <t>Name of District :</t>
  </si>
  <si>
    <r>
      <t>Annual (Yearly)</t>
    </r>
    <r>
      <rPr>
        <sz val="16"/>
        <color theme="1"/>
        <rFont val="Arial Black"/>
        <family val="2"/>
      </rPr>
      <t xml:space="preserve"> </t>
    </r>
    <r>
      <rPr>
        <sz val="16"/>
        <color rgb="FFC00000"/>
        <rFont val="Arial Black"/>
        <family val="2"/>
      </rPr>
      <t>Targets</t>
    </r>
    <r>
      <rPr>
        <b/>
        <sz val="16"/>
        <color theme="1"/>
        <rFont val="Calibri"/>
        <family val="2"/>
        <scheme val="minor"/>
      </rPr>
      <t xml:space="preserve"> under Annual Credit Plans (ACP) as per revised format of RBI</t>
    </r>
  </si>
  <si>
    <t>Priority Sector</t>
  </si>
  <si>
    <t>Non Priority Sector</t>
  </si>
  <si>
    <t>Sr. No.</t>
  </si>
  <si>
    <t>Bank</t>
  </si>
  <si>
    <t>Farm Credit</t>
  </si>
  <si>
    <t>Agri. Infrastructure</t>
  </si>
  <si>
    <t>Ancillary Activities</t>
  </si>
  <si>
    <t>Total Agriculture (PS)</t>
  </si>
  <si>
    <t>Micro Enterprises</t>
  </si>
  <si>
    <t>Small Enterprises</t>
  </si>
  <si>
    <t>Medium Enterprises</t>
  </si>
  <si>
    <t>Khadi and Village Industries</t>
  </si>
  <si>
    <t>Others under MSMEs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</si>
  <si>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</si>
  <si>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</si>
  <si>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</si>
  <si>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</si>
  <si>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</si>
  <si>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</si>
  <si>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</si>
  <si>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Total Priority Sector</t>
  </si>
  <si>
    <t>Loans to weaker sections under Priority Sector</t>
  </si>
  <si>
    <t>Agriculture (NPS)</t>
  </si>
  <si>
    <t>Micro Enterprises (Service Ent. Above Rs. 5 crore)</t>
  </si>
  <si>
    <t>Small Enterprises (Service Ent. Above Rs. 5 crore)</t>
  </si>
  <si>
    <t>Medium Enterprises (Service Ent. Above Rs. 10 crore)</t>
  </si>
  <si>
    <t>Total MSMEs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</si>
  <si>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</si>
  <si>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</si>
  <si>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</si>
  <si>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</si>
  <si>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</si>
  <si>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</si>
  <si>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</si>
  <si>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A/c</t>
  </si>
  <si>
    <t>Amt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</si>
  <si>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</si>
  <si>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</si>
  <si>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</si>
  <si>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</si>
  <si>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</si>
  <si>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</si>
  <si>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</si>
  <si>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</si>
  <si>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</si>
  <si>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</si>
  <si>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</si>
  <si>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</si>
  <si>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</si>
  <si>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</si>
  <si>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</si>
  <si>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</si>
  <si>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</si>
  <si>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</si>
  <si>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</si>
  <si>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VIJAYA BANK</t>
  </si>
  <si>
    <t>STATE BANK OF INDIA</t>
  </si>
  <si>
    <t>DCCB</t>
  </si>
  <si>
    <t>GSCARDB</t>
  </si>
  <si>
    <t>GSCB</t>
  </si>
  <si>
    <t>BARODA GRAMIN BANK</t>
  </si>
  <si>
    <t>DENA GUJARAT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</si>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</sst>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6"/>
      <color theme="1"/>
      <name val="Calibri"/>
      <family val="2"/>
      <scheme val="minor"/>
    </font>
    <font>
      <sz val="11"/>
      <name val="Arial Black"/>
      <family val="2"/>
    </font>
    <font>
      <sz val="11"/>
      <color rgb="FFC00000"/>
      <name val="Arial Black"/>
      <family val="2"/>
    </font>
    <font>
      <sz val="16"/>
      <color theme="1"/>
      <name val="Arial Black"/>
      <family val="2"/>
    </font>
    <font>
      <sz val="16"/>
      <color rgb="FFC00000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5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0" fillId="0" borderId="0" xfId="0"/>
    <xf numFmtId="0" fontId="4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/>
    <xf numFmtId="0" fontId="5" fillId="0" borderId="0" xfId="0" applyFont="1"/>
    <xf numFmtId="0" fontId="2" fillId="0" borderId="0" xfId="0" applyFont="1"/>
    <xf numFmtId="0" fontId="0" fillId="0" borderId="8" xfId="0" applyBorder="1"/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2" fillId="0" borderId="31" xfId="0" applyFont="1" applyBorder="1"/>
    <xf numFmtId="0" fontId="2" fillId="0" borderId="33" xfId="0" applyFont="1" applyBorder="1"/>
    <xf numFmtId="0" fontId="2" fillId="0" borderId="32" xfId="0" applyFont="1" applyBorder="1"/>
    <xf numFmtId="0" fontId="1" fillId="0" borderId="10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6" borderId="20" xfId="0" applyFill="1" applyBorder="1"/>
    <xf numFmtId="0" fontId="0" fillId="6" borderId="30" xfId="0" applyFill="1" applyBorder="1"/>
    <xf numFmtId="0" fontId="0" fillId="6" borderId="11" xfId="0" applyFill="1" applyBorder="1"/>
    <xf numFmtId="0" fontId="0" fillId="6" borderId="9" xfId="0" applyFill="1" applyBorder="1"/>
    <xf numFmtId="0" fontId="2" fillId="6" borderId="34" xfId="0" applyFont="1" applyFill="1" applyBorder="1"/>
    <xf numFmtId="0" fontId="2" fillId="6" borderId="35" xfId="0" applyFont="1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8" xfId="0" applyFill="1" applyBorder="1"/>
    <xf numFmtId="0" fontId="0" fillId="5" borderId="10" xfId="0" applyFill="1" applyBorder="1"/>
    <xf numFmtId="0" fontId="2" fillId="5" borderId="33" xfId="0" applyFont="1" applyFill="1" applyBorder="1"/>
    <xf numFmtId="0" fontId="2" fillId="5" borderId="32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8" xfId="0" applyFill="1" applyBorder="1"/>
    <xf numFmtId="0" fontId="0" fillId="3" borderId="10" xfId="0" applyFill="1" applyBorder="1"/>
    <xf numFmtId="0" fontId="2" fillId="3" borderId="33" xfId="0" applyFont="1" applyFill="1" applyBorder="1"/>
    <xf numFmtId="0" fontId="2" fillId="3" borderId="32" xfId="0" applyFont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33" xfId="0" applyFont="1" applyFill="1" applyBorder="1"/>
    <xf numFmtId="0" fontId="2" fillId="2" borderId="32" xfId="0" applyFont="1" applyFill="1" applyBorder="1"/>
    <xf numFmtId="0" fontId="0" fillId="13" borderId="20" xfId="0" applyFill="1" applyBorder="1"/>
    <xf numFmtId="0" fontId="0" fillId="13" borderId="22" xfId="0" applyFill="1" applyBorder="1"/>
    <xf numFmtId="0" fontId="0" fillId="13" borderId="11" xfId="0" applyFill="1" applyBorder="1"/>
    <xf numFmtId="0" fontId="0" fillId="13" borderId="10" xfId="0" applyFill="1" applyBorder="1"/>
    <xf numFmtId="0" fontId="2" fillId="13" borderId="31" xfId="0" applyFont="1" applyFill="1" applyBorder="1"/>
    <xf numFmtId="0" fontId="2" fillId="13" borderId="32" xfId="0" applyFont="1" applyFill="1" applyBorder="1"/>
    <xf numFmtId="0" fontId="7" fillId="0" borderId="0" xfId="0" applyFont="1"/>
    <xf numFmtId="0" fontId="0" fillId="0" borderId="0" xfId="0"/>
    <xf numFmtId="0" fontId="6" fillId="1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2" xfId="0" applyFont="1" applyFill="1" applyBorder="1" applyAlignment="1">
      <alignment horizontal="center" wrapText="1"/>
    </xf>
    <xf numFmtId="0" fontId="1" fillId="10" borderId="18" xfId="0" applyFont="1" applyFill="1" applyBorder="1" applyAlignment="1">
      <alignment horizontal="center" wrapText="1"/>
    </xf>
    <xf numFmtId="0" fontId="1" fillId="10" borderId="19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69"/>
      <color rgb="FFFFB9B9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58"/>
  <sheetViews>
    <sheetView tabSelected="1" zoomScale="90" zoomScaleNormal="90" workbookViewId="0">
      <pane xSplit="2" ySplit="7" topLeftCell="AR8" activePane="bottomRight" state="frozen"/>
      <selection pane="topRight" activeCell="C1" sqref="C1"/>
      <selection pane="bottomLeft" activeCell="A8" sqref="A8"/>
      <selection pane="bottomRight" activeCell="BA50" sqref="BA50"/>
    </sheetView>
  </sheetViews>
  <sheetFormatPr defaultRowHeight="15" x14ac:dyDescent="0.2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  <col min="61" max="61" width="11.85546875" customWidth="1"/>
  </cols>
  <sheetData>
    <row r="2" spans="1:61" ht="20.25" x14ac:dyDescent="0.4">
      <c r="C2" s="77"/>
      <c r="D2" s="77"/>
      <c r="E2" s="77"/>
      <c r="F2" s="76"/>
      <c r="G2" s="76"/>
      <c r="H2" s="76"/>
      <c r="I2" s="76"/>
      <c r="M2" s="74" t="s">
        <v>0</v>
      </c>
      <c r="V2" s="74" t="s">
        <v>0</v>
      </c>
      <c r="AK2" s="74" t="s">
        <v>0</v>
      </c>
      <c r="AO2" s="22"/>
      <c r="AP2" s="77" t="s">
        <v>1</v>
      </c>
      <c r="AQ2" s="77"/>
      <c r="AR2" s="77"/>
      <c r="AS2" s="78">
        <f>F2</f>
        <v>0</v>
      </c>
      <c r="AT2" s="79"/>
      <c r="AU2" s="79"/>
      <c r="AV2" s="80"/>
      <c r="AX2" s="74" t="s">
        <v>0</v>
      </c>
      <c r="BG2" s="74" t="s">
        <v>0</v>
      </c>
    </row>
    <row r="3" spans="1:61" ht="24.75" x14ac:dyDescent="0.5">
      <c r="C3" s="28" t="s">
        <v>2</v>
      </c>
      <c r="AO3" s="22"/>
      <c r="AP3" s="28" t="s">
        <v>2</v>
      </c>
    </row>
    <row r="4" spans="1:61" ht="19.5" x14ac:dyDescent="0.4">
      <c r="C4" s="81" t="s">
        <v>3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3"/>
      <c r="AO4" s="23"/>
      <c r="AP4" s="84" t="s">
        <v>4</v>
      </c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6"/>
    </row>
    <row r="5" spans="1:61" ht="24.75" customHeight="1" x14ac:dyDescent="0.25">
      <c r="A5" s="91" t="s">
        <v>5</v>
      </c>
      <c r="B5" s="94" t="s">
        <v>6</v>
      </c>
      <c r="C5" s="97" t="s">
        <v>7</v>
      </c>
      <c r="D5" s="98"/>
      <c r="E5" s="98"/>
      <c r="F5" s="98"/>
      <c r="G5" s="99" t="s">
        <v>8</v>
      </c>
      <c r="H5" s="99"/>
      <c r="I5" s="99" t="s">
        <v>9</v>
      </c>
      <c r="J5" s="99"/>
      <c r="K5" s="101" t="s">
        <v>10</v>
      </c>
      <c r="L5" s="102"/>
      <c r="M5" s="146" t="s">
        <v>11</v>
      </c>
      <c r="N5" s="147"/>
      <c r="O5" s="147" t="s">
        <v>12</v>
      </c>
      <c r="P5" s="147"/>
      <c r="Q5" s="147" t="s">
        <v>13</v>
      </c>
      <c r="R5" s="147"/>
      <c r="S5" s="87" t="s">
        <v>14</v>
      </c>
      <c r="T5" s="87"/>
      <c r="U5" s="87" t="s">
        <v>15</v>
      </c>
      <c r="V5" s="87"/>
      <c r="W5" s="87" t="s">
        <v>16</v>
      </c>
      <c r="X5" s="88"/>
      <c r="Y5" s="140" t="s">
        <v>17</v>
      </c>
      <c r="Z5" s="141"/>
      <c r="AA5" s="141" t="s">
        <v>18</v>
      </c>
      <c r="AB5" s="141"/>
      <c r="AC5" s="141" t="s">
        <v>19</v>
      </c>
      <c r="AD5" s="141"/>
      <c r="AE5" s="141" t="s">
        <v>20</v>
      </c>
      <c r="AF5" s="141"/>
      <c r="AG5" s="141" t="s">
        <v>21</v>
      </c>
      <c r="AH5" s="141"/>
      <c r="AI5" s="141" t="s">
        <v>22</v>
      </c>
      <c r="AJ5" s="144"/>
      <c r="AK5" s="114" t="s">
        <v>23</v>
      </c>
      <c r="AL5" s="115"/>
      <c r="AM5" s="118" t="s">
        <v>24</v>
      </c>
      <c r="AN5" s="119"/>
      <c r="AO5" s="24"/>
      <c r="AP5" s="122" t="s">
        <v>25</v>
      </c>
      <c r="AQ5" s="123"/>
      <c r="AR5" s="126" t="s">
        <v>26</v>
      </c>
      <c r="AS5" s="127"/>
      <c r="AT5" s="130" t="s">
        <v>27</v>
      </c>
      <c r="AU5" s="127"/>
      <c r="AV5" s="130" t="s">
        <v>28</v>
      </c>
      <c r="AW5" s="127"/>
      <c r="AX5" s="134" t="s">
        <v>29</v>
      </c>
      <c r="AY5" s="135"/>
      <c r="AZ5" s="138" t="s">
        <v>30</v>
      </c>
      <c r="BA5" s="106"/>
      <c r="BB5" s="106" t="s">
        <v>31</v>
      </c>
      <c r="BC5" s="106"/>
      <c r="BD5" s="106" t="s">
        <v>32</v>
      </c>
      <c r="BE5" s="106"/>
      <c r="BF5" s="106" t="s">
        <v>33</v>
      </c>
      <c r="BG5" s="107"/>
      <c r="BH5" s="110" t="s">
        <v>34</v>
      </c>
      <c r="BI5" s="111"/>
    </row>
    <row r="6" spans="1:61" ht="20.25" customHeight="1" x14ac:dyDescent="0.25">
      <c r="A6" s="92"/>
      <c r="B6" s="95"/>
      <c r="C6" s="105" t="s">
        <v>35</v>
      </c>
      <c r="D6" s="100"/>
      <c r="E6" s="100" t="s">
        <v>36</v>
      </c>
      <c r="F6" s="100"/>
      <c r="G6" s="100"/>
      <c r="H6" s="100"/>
      <c r="I6" s="100"/>
      <c r="J6" s="100"/>
      <c r="K6" s="103"/>
      <c r="L6" s="104"/>
      <c r="M6" s="148"/>
      <c r="N6" s="149"/>
      <c r="O6" s="149"/>
      <c r="P6" s="149"/>
      <c r="Q6" s="149"/>
      <c r="R6" s="149"/>
      <c r="S6" s="89"/>
      <c r="T6" s="89"/>
      <c r="U6" s="89"/>
      <c r="V6" s="89"/>
      <c r="W6" s="89"/>
      <c r="X6" s="90"/>
      <c r="Y6" s="142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5"/>
      <c r="AK6" s="116"/>
      <c r="AL6" s="117"/>
      <c r="AM6" s="120"/>
      <c r="AN6" s="121"/>
      <c r="AO6" s="24"/>
      <c r="AP6" s="124"/>
      <c r="AQ6" s="125"/>
      <c r="AR6" s="128"/>
      <c r="AS6" s="129"/>
      <c r="AT6" s="131"/>
      <c r="AU6" s="129"/>
      <c r="AV6" s="131"/>
      <c r="AW6" s="129"/>
      <c r="AX6" s="136"/>
      <c r="AY6" s="137"/>
      <c r="AZ6" s="139"/>
      <c r="BA6" s="108"/>
      <c r="BB6" s="108"/>
      <c r="BC6" s="108"/>
      <c r="BD6" s="108"/>
      <c r="BE6" s="108"/>
      <c r="BF6" s="108"/>
      <c r="BG6" s="109"/>
      <c r="BH6" s="112"/>
      <c r="BI6" s="113"/>
    </row>
    <row r="7" spans="1:61" x14ac:dyDescent="0.25">
      <c r="A7" s="93"/>
      <c r="B7" s="96"/>
      <c r="C7" s="5" t="s">
        <v>37</v>
      </c>
      <c r="D7" s="2" t="s">
        <v>38</v>
      </c>
      <c r="E7" s="2" t="s">
        <v>37</v>
      </c>
      <c r="F7" s="2" t="s">
        <v>38</v>
      </c>
      <c r="G7" s="2" t="s">
        <v>37</v>
      </c>
      <c r="H7" s="2" t="s">
        <v>38</v>
      </c>
      <c r="I7" s="2" t="s">
        <v>37</v>
      </c>
      <c r="J7" s="2" t="s">
        <v>38</v>
      </c>
      <c r="K7" s="2" t="s">
        <v>37</v>
      </c>
      <c r="L7" s="6" t="s">
        <v>38</v>
      </c>
      <c r="M7" s="3" t="s">
        <v>37</v>
      </c>
      <c r="N7" s="1" t="s">
        <v>38</v>
      </c>
      <c r="O7" s="1" t="s">
        <v>37</v>
      </c>
      <c r="P7" s="1" t="s">
        <v>38</v>
      </c>
      <c r="Q7" s="1" t="s">
        <v>37</v>
      </c>
      <c r="R7" s="1" t="s">
        <v>38</v>
      </c>
      <c r="S7" s="1" t="s">
        <v>37</v>
      </c>
      <c r="T7" s="1" t="s">
        <v>38</v>
      </c>
      <c r="U7" s="1" t="s">
        <v>37</v>
      </c>
      <c r="V7" s="1" t="s">
        <v>38</v>
      </c>
      <c r="W7" s="1" t="s">
        <v>37</v>
      </c>
      <c r="X7" s="4" t="s">
        <v>38</v>
      </c>
      <c r="Y7" s="9" t="s">
        <v>37</v>
      </c>
      <c r="Z7" s="10" t="s">
        <v>38</v>
      </c>
      <c r="AA7" s="10" t="s">
        <v>37</v>
      </c>
      <c r="AB7" s="10" t="s">
        <v>38</v>
      </c>
      <c r="AC7" s="10" t="s">
        <v>37</v>
      </c>
      <c r="AD7" s="10" t="s">
        <v>38</v>
      </c>
      <c r="AE7" s="10" t="s">
        <v>37</v>
      </c>
      <c r="AF7" s="10" t="s">
        <v>38</v>
      </c>
      <c r="AG7" s="10" t="s">
        <v>37</v>
      </c>
      <c r="AH7" s="10" t="s">
        <v>38</v>
      </c>
      <c r="AI7" s="10" t="s">
        <v>37</v>
      </c>
      <c r="AJ7" s="11" t="s">
        <v>38</v>
      </c>
      <c r="AK7" s="7" t="s">
        <v>37</v>
      </c>
      <c r="AL7" s="8" t="s">
        <v>38</v>
      </c>
      <c r="AM7" s="12" t="s">
        <v>37</v>
      </c>
      <c r="AN7" s="13" t="s">
        <v>38</v>
      </c>
      <c r="AO7" s="25"/>
      <c r="AP7" s="9" t="s">
        <v>37</v>
      </c>
      <c r="AQ7" s="11" t="s">
        <v>38</v>
      </c>
      <c r="AR7" s="14" t="s">
        <v>37</v>
      </c>
      <c r="AS7" s="15" t="s">
        <v>38</v>
      </c>
      <c r="AT7" s="15" t="s">
        <v>37</v>
      </c>
      <c r="AU7" s="15" t="s">
        <v>38</v>
      </c>
      <c r="AV7" s="15" t="s">
        <v>37</v>
      </c>
      <c r="AW7" s="15" t="s">
        <v>38</v>
      </c>
      <c r="AX7" s="15" t="s">
        <v>37</v>
      </c>
      <c r="AY7" s="16" t="s">
        <v>38</v>
      </c>
      <c r="AZ7" s="20" t="s">
        <v>37</v>
      </c>
      <c r="BA7" s="17" t="s">
        <v>38</v>
      </c>
      <c r="BB7" s="17" t="s">
        <v>37</v>
      </c>
      <c r="BC7" s="17" t="s">
        <v>38</v>
      </c>
      <c r="BD7" s="17" t="s">
        <v>37</v>
      </c>
      <c r="BE7" s="17" t="s">
        <v>38</v>
      </c>
      <c r="BF7" s="17" t="s">
        <v>37</v>
      </c>
      <c r="BG7" s="21" t="s">
        <v>38</v>
      </c>
      <c r="BH7" s="18" t="s">
        <v>37</v>
      </c>
      <c r="BI7" s="19" t="s">
        <v>38</v>
      </c>
    </row>
    <row r="8" spans="1:61" x14ac:dyDescent="0.25">
      <c r="A8" s="39">
        <v>1</v>
      </c>
      <c r="B8" s="40" t="s">
        <v>39</v>
      </c>
      <c r="C8" s="41">
        <v>2865</v>
      </c>
      <c r="D8" s="42">
        <v>4949.93</v>
      </c>
      <c r="E8" s="42">
        <v>1166</v>
      </c>
      <c r="F8" s="42">
        <v>3395.62</v>
      </c>
      <c r="G8" s="42">
        <v>112</v>
      </c>
      <c r="H8" s="42">
        <v>186.64</v>
      </c>
      <c r="I8" s="42">
        <v>168</v>
      </c>
      <c r="J8" s="42">
        <v>750.56</v>
      </c>
      <c r="K8" s="56">
        <f>C8+E8+G8+I8</f>
        <v>4311</v>
      </c>
      <c r="L8" s="57">
        <f>D8+F8+H8+J8</f>
        <v>9282.7499999999982</v>
      </c>
      <c r="M8" s="41">
        <v>704</v>
      </c>
      <c r="N8" s="42">
        <v>4949.75</v>
      </c>
      <c r="O8" s="42">
        <v>12237</v>
      </c>
      <c r="P8" s="42">
        <v>16673.53</v>
      </c>
      <c r="Q8" s="42">
        <v>176</v>
      </c>
      <c r="R8" s="42">
        <v>4754.6499999999996</v>
      </c>
      <c r="S8" s="42">
        <v>74</v>
      </c>
      <c r="T8" s="42">
        <v>356.75</v>
      </c>
      <c r="U8" s="42">
        <v>3049</v>
      </c>
      <c r="V8" s="42">
        <v>2729.63</v>
      </c>
      <c r="W8" s="50">
        <f>M8+O8+Q8+S8+U8</f>
        <v>16240</v>
      </c>
      <c r="X8" s="51">
        <f>N8+P8+R8+T8+V8</f>
        <v>29464.31</v>
      </c>
      <c r="Y8" s="41">
        <v>32</v>
      </c>
      <c r="Z8" s="42">
        <v>435.78</v>
      </c>
      <c r="AA8" s="42">
        <v>493</v>
      </c>
      <c r="AB8" s="42">
        <v>1349.77</v>
      </c>
      <c r="AC8" s="42">
        <v>1455</v>
      </c>
      <c r="AD8" s="42">
        <v>15786.63</v>
      </c>
      <c r="AE8" s="42">
        <v>51</v>
      </c>
      <c r="AF8" s="42">
        <v>84.03</v>
      </c>
      <c r="AG8" s="42">
        <v>63</v>
      </c>
      <c r="AH8" s="42">
        <v>87.09</v>
      </c>
      <c r="AI8" s="42">
        <v>1335</v>
      </c>
      <c r="AJ8" s="43">
        <v>3143.57</v>
      </c>
      <c r="AK8" s="44">
        <f>K8+W8+Y8+AA8+AC8+AE8+AG8+AI8</f>
        <v>23980</v>
      </c>
      <c r="AL8" s="45">
        <f>L8+X8+Z8+AB8+AD8+AF8+AH8+AJ8</f>
        <v>59633.929999999986</v>
      </c>
      <c r="AM8" s="41">
        <v>11924</v>
      </c>
      <c r="AN8" s="43">
        <v>4708.97</v>
      </c>
      <c r="AO8" s="26"/>
      <c r="AP8" s="41">
        <v>27</v>
      </c>
      <c r="AQ8" s="43">
        <v>0</v>
      </c>
      <c r="AR8" s="41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62">
        <f>AR8+AT8+AV8</f>
        <v>0</v>
      </c>
      <c r="AY8" s="63">
        <f>AS8+AU8+AW8</f>
        <v>0</v>
      </c>
      <c r="AZ8" s="41">
        <v>86</v>
      </c>
      <c r="BA8" s="42">
        <v>768.40700000000004</v>
      </c>
      <c r="BB8" s="42">
        <v>282</v>
      </c>
      <c r="BC8" s="42">
        <v>8290.6489999999994</v>
      </c>
      <c r="BD8" s="42">
        <v>0</v>
      </c>
      <c r="BE8" s="42">
        <v>0</v>
      </c>
      <c r="BF8" s="42">
        <v>1709</v>
      </c>
      <c r="BG8" s="43">
        <v>57969.142500000002</v>
      </c>
      <c r="BH8" s="68">
        <f>AP8+AX8+AZ8+BB8+BD8+BF8</f>
        <v>2104</v>
      </c>
      <c r="BI8" s="69">
        <f>AQ8+AY8+BA8+BC8+BE8+BG8</f>
        <v>67028.198499999999</v>
      </c>
    </row>
    <row r="9" spans="1:61" x14ac:dyDescent="0.25">
      <c r="A9" s="31">
        <v>2</v>
      </c>
      <c r="B9" s="32" t="s">
        <v>40</v>
      </c>
      <c r="C9" s="34">
        <v>1882</v>
      </c>
      <c r="D9" s="30">
        <v>3359.79</v>
      </c>
      <c r="E9" s="30">
        <v>516</v>
      </c>
      <c r="F9" s="30">
        <v>2311.0700000000002</v>
      </c>
      <c r="G9" s="30">
        <v>58</v>
      </c>
      <c r="H9" s="30">
        <v>142.04</v>
      </c>
      <c r="I9" s="30">
        <v>122</v>
      </c>
      <c r="J9" s="30">
        <v>697.31</v>
      </c>
      <c r="K9" s="58">
        <f t="shared" ref="K9:L29" si="0">C9+E9+G9+I9</f>
        <v>2578</v>
      </c>
      <c r="L9" s="59">
        <f t="shared" si="0"/>
        <v>6510.2100000000009</v>
      </c>
      <c r="M9" s="34">
        <v>510</v>
      </c>
      <c r="N9" s="30">
        <v>20235.61</v>
      </c>
      <c r="O9" s="30">
        <v>1928</v>
      </c>
      <c r="P9" s="30">
        <v>12661.09</v>
      </c>
      <c r="Q9" s="30">
        <v>178</v>
      </c>
      <c r="R9" s="30">
        <v>4938.92</v>
      </c>
      <c r="S9" s="30">
        <v>40</v>
      </c>
      <c r="T9" s="30">
        <v>345.46</v>
      </c>
      <c r="U9" s="30">
        <v>1320</v>
      </c>
      <c r="V9" s="30">
        <v>1546.63</v>
      </c>
      <c r="W9" s="52">
        <f t="shared" ref="W9:X29" si="1">M9+O9+Q9+S9+U9</f>
        <v>3976</v>
      </c>
      <c r="X9" s="53">
        <f t="shared" si="1"/>
        <v>39727.709999999992</v>
      </c>
      <c r="Y9" s="34">
        <v>90</v>
      </c>
      <c r="Z9" s="30">
        <v>1417.81</v>
      </c>
      <c r="AA9" s="30">
        <v>278</v>
      </c>
      <c r="AB9" s="30">
        <v>788.09</v>
      </c>
      <c r="AC9" s="30">
        <v>777</v>
      </c>
      <c r="AD9" s="30">
        <v>7314.43</v>
      </c>
      <c r="AE9" s="30">
        <v>18</v>
      </c>
      <c r="AF9" s="30">
        <v>24.48</v>
      </c>
      <c r="AG9" s="30">
        <v>24</v>
      </c>
      <c r="AH9" s="30">
        <v>53.79</v>
      </c>
      <c r="AI9" s="30">
        <v>1141</v>
      </c>
      <c r="AJ9" s="33">
        <v>3101.74</v>
      </c>
      <c r="AK9" s="46">
        <f t="shared" ref="AK9:AL29" si="2">K9+W9+Y9+AA9+AC9+AE9+AG9+AI9</f>
        <v>8882</v>
      </c>
      <c r="AL9" s="47">
        <f t="shared" si="2"/>
        <v>58938.259999999987</v>
      </c>
      <c r="AM9" s="34">
        <v>15526</v>
      </c>
      <c r="AN9" s="33">
        <v>3035.9</v>
      </c>
      <c r="AO9" s="26"/>
      <c r="AP9" s="34">
        <v>0</v>
      </c>
      <c r="AQ9" s="33">
        <v>1306.8025</v>
      </c>
      <c r="AR9" s="34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64">
        <f t="shared" ref="AX9:AY49" si="3">AR9+AT9+AV9</f>
        <v>0</v>
      </c>
      <c r="AY9" s="65">
        <f t="shared" si="3"/>
        <v>0</v>
      </c>
      <c r="AZ9" s="34">
        <v>14</v>
      </c>
      <c r="BA9" s="30">
        <v>111.5615</v>
      </c>
      <c r="BB9" s="30">
        <v>183</v>
      </c>
      <c r="BC9" s="30">
        <v>5964.107</v>
      </c>
      <c r="BD9" s="30">
        <v>560</v>
      </c>
      <c r="BE9" s="30">
        <v>31974.277999999998</v>
      </c>
      <c r="BF9" s="30">
        <v>5118</v>
      </c>
      <c r="BG9" s="33">
        <v>53502.232000000004</v>
      </c>
      <c r="BH9" s="70">
        <f t="shared" ref="BH9:BI49" si="4">AP9+AX9+AZ9+BB9+BD9+BF9</f>
        <v>5875</v>
      </c>
      <c r="BI9" s="71">
        <f t="shared" si="4"/>
        <v>92858.981</v>
      </c>
    </row>
    <row r="10" spans="1:61" x14ac:dyDescent="0.25">
      <c r="A10" s="31">
        <v>3</v>
      </c>
      <c r="B10" s="32" t="s">
        <v>41</v>
      </c>
      <c r="C10" s="34">
        <v>305011</v>
      </c>
      <c r="D10" s="30">
        <v>497660.39</v>
      </c>
      <c r="E10" s="30">
        <v>124069</v>
      </c>
      <c r="F10" s="30">
        <v>266711.18</v>
      </c>
      <c r="G10" s="30">
        <v>10050</v>
      </c>
      <c r="H10" s="30">
        <v>56804.02</v>
      </c>
      <c r="I10" s="30">
        <v>9586</v>
      </c>
      <c r="J10" s="30">
        <v>47763.24</v>
      </c>
      <c r="K10" s="58">
        <f t="shared" si="0"/>
        <v>448716</v>
      </c>
      <c r="L10" s="59">
        <f t="shared" si="0"/>
        <v>868938.83000000007</v>
      </c>
      <c r="M10" s="34">
        <v>14588</v>
      </c>
      <c r="N10" s="30">
        <v>94226.38</v>
      </c>
      <c r="O10" s="30">
        <v>21840</v>
      </c>
      <c r="P10" s="30">
        <v>117699.27</v>
      </c>
      <c r="Q10" s="30">
        <v>8072</v>
      </c>
      <c r="R10" s="30">
        <v>92807.96</v>
      </c>
      <c r="S10" s="30">
        <v>2573</v>
      </c>
      <c r="T10" s="30">
        <v>7175.9</v>
      </c>
      <c r="U10" s="30">
        <v>41120</v>
      </c>
      <c r="V10" s="30">
        <v>52383.16</v>
      </c>
      <c r="W10" s="52">
        <f t="shared" si="1"/>
        <v>88193</v>
      </c>
      <c r="X10" s="53">
        <f t="shared" si="1"/>
        <v>364292.67000000004</v>
      </c>
      <c r="Y10" s="34">
        <v>918</v>
      </c>
      <c r="Z10" s="30">
        <v>20773.98</v>
      </c>
      <c r="AA10" s="30">
        <v>6087</v>
      </c>
      <c r="AB10" s="30">
        <v>21175.32</v>
      </c>
      <c r="AC10" s="30">
        <v>12806</v>
      </c>
      <c r="AD10" s="30">
        <v>153104.42000000001</v>
      </c>
      <c r="AE10" s="30">
        <v>1939</v>
      </c>
      <c r="AF10" s="30">
        <v>4707.54</v>
      </c>
      <c r="AG10" s="30">
        <v>1772</v>
      </c>
      <c r="AH10" s="30">
        <v>6218.69</v>
      </c>
      <c r="AI10" s="30">
        <v>27658</v>
      </c>
      <c r="AJ10" s="33">
        <v>54931.31</v>
      </c>
      <c r="AK10" s="46">
        <f t="shared" si="2"/>
        <v>588089</v>
      </c>
      <c r="AL10" s="47">
        <f t="shared" si="2"/>
        <v>1494142.76</v>
      </c>
      <c r="AM10" s="34">
        <v>397349</v>
      </c>
      <c r="AN10" s="33">
        <v>140879.49</v>
      </c>
      <c r="AO10" s="27"/>
      <c r="AP10" s="34">
        <v>0</v>
      </c>
      <c r="AQ10" s="33">
        <v>0</v>
      </c>
      <c r="AR10" s="34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64">
        <f t="shared" si="3"/>
        <v>0</v>
      </c>
      <c r="AY10" s="65">
        <f t="shared" si="3"/>
        <v>0</v>
      </c>
      <c r="AZ10" s="34">
        <v>132</v>
      </c>
      <c r="BA10" s="30">
        <v>1045.3499999999999</v>
      </c>
      <c r="BB10" s="30">
        <v>950</v>
      </c>
      <c r="BC10" s="30">
        <v>11726.55</v>
      </c>
      <c r="BD10" s="30">
        <v>4657</v>
      </c>
      <c r="BE10" s="30">
        <v>9051.65</v>
      </c>
      <c r="BF10" s="30">
        <v>11129</v>
      </c>
      <c r="BG10" s="33">
        <v>126610.4</v>
      </c>
      <c r="BH10" s="70">
        <f t="shared" si="4"/>
        <v>16868</v>
      </c>
      <c r="BI10" s="71">
        <f t="shared" si="4"/>
        <v>148433.94999999998</v>
      </c>
    </row>
    <row r="11" spans="1:61" x14ac:dyDescent="0.25">
      <c r="A11" s="31">
        <v>4</v>
      </c>
      <c r="B11" s="32" t="s">
        <v>42</v>
      </c>
      <c r="C11" s="34">
        <v>112455</v>
      </c>
      <c r="D11" s="30">
        <v>171830.68</v>
      </c>
      <c r="E11" s="30">
        <v>31661</v>
      </c>
      <c r="F11" s="30">
        <v>75048.94</v>
      </c>
      <c r="G11" s="30">
        <v>5192</v>
      </c>
      <c r="H11" s="30">
        <v>24978.32</v>
      </c>
      <c r="I11" s="30">
        <v>4922</v>
      </c>
      <c r="J11" s="30">
        <v>23414.45</v>
      </c>
      <c r="K11" s="58">
        <f t="shared" si="0"/>
        <v>154230</v>
      </c>
      <c r="L11" s="59">
        <f t="shared" si="0"/>
        <v>295272.39</v>
      </c>
      <c r="M11" s="34">
        <v>16431</v>
      </c>
      <c r="N11" s="30">
        <v>57529.87</v>
      </c>
      <c r="O11" s="30">
        <v>22696</v>
      </c>
      <c r="P11" s="30">
        <v>90814</v>
      </c>
      <c r="Q11" s="30">
        <v>2941</v>
      </c>
      <c r="R11" s="30">
        <v>59263.47</v>
      </c>
      <c r="S11" s="30">
        <v>909</v>
      </c>
      <c r="T11" s="30">
        <v>5768.94</v>
      </c>
      <c r="U11" s="30">
        <v>28119</v>
      </c>
      <c r="V11" s="30">
        <v>23757.73</v>
      </c>
      <c r="W11" s="52">
        <f t="shared" si="1"/>
        <v>71096</v>
      </c>
      <c r="X11" s="53">
        <f t="shared" si="1"/>
        <v>237134.01</v>
      </c>
      <c r="Y11" s="34">
        <v>186</v>
      </c>
      <c r="Z11" s="30">
        <v>6523.42</v>
      </c>
      <c r="AA11" s="30">
        <v>2931</v>
      </c>
      <c r="AB11" s="30">
        <v>9565.4599999999991</v>
      </c>
      <c r="AC11" s="30">
        <v>5959</v>
      </c>
      <c r="AD11" s="30">
        <v>53066.36</v>
      </c>
      <c r="AE11" s="30">
        <v>589</v>
      </c>
      <c r="AF11" s="30">
        <v>1636.1</v>
      </c>
      <c r="AG11" s="30">
        <v>375</v>
      </c>
      <c r="AH11" s="30">
        <v>1144.69</v>
      </c>
      <c r="AI11" s="30">
        <v>10629</v>
      </c>
      <c r="AJ11" s="33">
        <v>24792.2</v>
      </c>
      <c r="AK11" s="46">
        <f t="shared" si="2"/>
        <v>245995</v>
      </c>
      <c r="AL11" s="47">
        <f t="shared" si="2"/>
        <v>629134.62999999989</v>
      </c>
      <c r="AM11" s="34">
        <v>327665</v>
      </c>
      <c r="AN11" s="33">
        <v>75757.509999999995</v>
      </c>
      <c r="AO11" s="27"/>
      <c r="AP11" s="34">
        <v>0</v>
      </c>
      <c r="AQ11" s="33">
        <v>0</v>
      </c>
      <c r="AR11" s="34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64">
        <f t="shared" si="3"/>
        <v>0</v>
      </c>
      <c r="AY11" s="65">
        <f t="shared" si="3"/>
        <v>0</v>
      </c>
      <c r="AZ11" s="34">
        <v>1</v>
      </c>
      <c r="BA11" s="30">
        <v>3.5649999999999999</v>
      </c>
      <c r="BB11" s="30">
        <v>1064</v>
      </c>
      <c r="BC11" s="30">
        <v>31465.782500000001</v>
      </c>
      <c r="BD11" s="30">
        <v>4657</v>
      </c>
      <c r="BE11" s="30">
        <v>15840.479499999999</v>
      </c>
      <c r="BF11" s="30">
        <v>19317</v>
      </c>
      <c r="BG11" s="33">
        <v>410180.9535</v>
      </c>
      <c r="BH11" s="70">
        <f t="shared" si="4"/>
        <v>25039</v>
      </c>
      <c r="BI11" s="71">
        <f t="shared" si="4"/>
        <v>457490.78049999999</v>
      </c>
    </row>
    <row r="12" spans="1:61" x14ac:dyDescent="0.25">
      <c r="A12" s="31">
        <v>5</v>
      </c>
      <c r="B12" s="32" t="s">
        <v>43</v>
      </c>
      <c r="C12" s="34">
        <v>4838</v>
      </c>
      <c r="D12" s="30">
        <v>10683.35</v>
      </c>
      <c r="E12" s="30">
        <v>2761</v>
      </c>
      <c r="F12" s="30">
        <v>4922.6000000000004</v>
      </c>
      <c r="G12" s="30">
        <v>531</v>
      </c>
      <c r="H12" s="30">
        <v>3640.56</v>
      </c>
      <c r="I12" s="30">
        <v>324</v>
      </c>
      <c r="J12" s="30">
        <v>1114.24</v>
      </c>
      <c r="K12" s="58">
        <f t="shared" si="0"/>
        <v>8454</v>
      </c>
      <c r="L12" s="59">
        <f t="shared" si="0"/>
        <v>20360.750000000004</v>
      </c>
      <c r="M12" s="34">
        <v>897</v>
      </c>
      <c r="N12" s="30">
        <v>7295.57</v>
      </c>
      <c r="O12" s="30">
        <v>1047</v>
      </c>
      <c r="P12" s="30">
        <v>6861.22</v>
      </c>
      <c r="Q12" s="30">
        <v>275</v>
      </c>
      <c r="R12" s="30">
        <v>5559.87</v>
      </c>
      <c r="S12" s="30">
        <v>139</v>
      </c>
      <c r="T12" s="30">
        <v>1243.1600000000001</v>
      </c>
      <c r="U12" s="30">
        <v>2999</v>
      </c>
      <c r="V12" s="30">
        <v>2205.94</v>
      </c>
      <c r="W12" s="52">
        <f t="shared" si="1"/>
        <v>5357</v>
      </c>
      <c r="X12" s="53">
        <f t="shared" si="1"/>
        <v>23165.759999999998</v>
      </c>
      <c r="Y12" s="34">
        <v>30</v>
      </c>
      <c r="Z12" s="30">
        <v>1295.6600000000001</v>
      </c>
      <c r="AA12" s="30">
        <v>442</v>
      </c>
      <c r="AB12" s="30">
        <v>1061.33</v>
      </c>
      <c r="AC12" s="30">
        <v>1026</v>
      </c>
      <c r="AD12" s="30">
        <v>9166.84</v>
      </c>
      <c r="AE12" s="30">
        <v>101</v>
      </c>
      <c r="AF12" s="30">
        <v>195.4</v>
      </c>
      <c r="AG12" s="30">
        <v>83</v>
      </c>
      <c r="AH12" s="30">
        <v>152.16999999999999</v>
      </c>
      <c r="AI12" s="30">
        <v>1164</v>
      </c>
      <c r="AJ12" s="33">
        <v>2561.4</v>
      </c>
      <c r="AK12" s="46">
        <f t="shared" si="2"/>
        <v>16657</v>
      </c>
      <c r="AL12" s="47">
        <f t="shared" si="2"/>
        <v>57959.310000000012</v>
      </c>
      <c r="AM12" s="34">
        <v>1742</v>
      </c>
      <c r="AN12" s="33">
        <v>6163.29</v>
      </c>
      <c r="AO12" s="27"/>
      <c r="AP12" s="34">
        <v>0</v>
      </c>
      <c r="AQ12" s="33">
        <v>0</v>
      </c>
      <c r="AR12" s="34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64">
        <f t="shared" si="3"/>
        <v>0</v>
      </c>
      <c r="AY12" s="65">
        <f t="shared" si="3"/>
        <v>0</v>
      </c>
      <c r="AZ12" s="34">
        <v>46</v>
      </c>
      <c r="BA12" s="30">
        <v>320.74650000000003</v>
      </c>
      <c r="BB12" s="30">
        <v>127</v>
      </c>
      <c r="BC12" s="30">
        <v>2368.77</v>
      </c>
      <c r="BD12" s="30">
        <v>0</v>
      </c>
      <c r="BE12" s="30">
        <v>0</v>
      </c>
      <c r="BF12" s="30">
        <v>2019</v>
      </c>
      <c r="BG12" s="33">
        <v>143917.302</v>
      </c>
      <c r="BH12" s="70">
        <f t="shared" si="4"/>
        <v>2192</v>
      </c>
      <c r="BI12" s="71">
        <f t="shared" si="4"/>
        <v>146606.81849999999</v>
      </c>
    </row>
    <row r="13" spans="1:61" x14ac:dyDescent="0.25">
      <c r="A13" s="31">
        <v>6</v>
      </c>
      <c r="B13" s="32" t="s">
        <v>44</v>
      </c>
      <c r="C13" s="34">
        <v>10008</v>
      </c>
      <c r="D13" s="30">
        <v>17992.54</v>
      </c>
      <c r="E13" s="30">
        <v>3521</v>
      </c>
      <c r="F13" s="30">
        <v>11511.2</v>
      </c>
      <c r="G13" s="30">
        <v>402</v>
      </c>
      <c r="H13" s="30">
        <v>2569.46</v>
      </c>
      <c r="I13" s="30">
        <v>1571</v>
      </c>
      <c r="J13" s="30">
        <v>2713.59</v>
      </c>
      <c r="K13" s="58">
        <f t="shared" si="0"/>
        <v>15502</v>
      </c>
      <c r="L13" s="59">
        <f t="shared" si="0"/>
        <v>34786.79</v>
      </c>
      <c r="M13" s="34">
        <v>2297</v>
      </c>
      <c r="N13" s="30">
        <v>13172.66</v>
      </c>
      <c r="O13" s="30">
        <v>2314</v>
      </c>
      <c r="P13" s="30">
        <v>14816.41</v>
      </c>
      <c r="Q13" s="30">
        <v>485</v>
      </c>
      <c r="R13" s="30">
        <v>13179.29</v>
      </c>
      <c r="S13" s="30">
        <v>199</v>
      </c>
      <c r="T13" s="30">
        <v>1859.83</v>
      </c>
      <c r="U13" s="30">
        <v>7693</v>
      </c>
      <c r="V13" s="30">
        <v>4957.7</v>
      </c>
      <c r="W13" s="52">
        <f t="shared" si="1"/>
        <v>12988</v>
      </c>
      <c r="X13" s="53">
        <f t="shared" si="1"/>
        <v>47985.89</v>
      </c>
      <c r="Y13" s="34">
        <v>106</v>
      </c>
      <c r="Z13" s="30">
        <v>3130.19</v>
      </c>
      <c r="AA13" s="30">
        <v>659</v>
      </c>
      <c r="AB13" s="30">
        <v>2003.27</v>
      </c>
      <c r="AC13" s="30">
        <v>1478</v>
      </c>
      <c r="AD13" s="30">
        <v>14043.01</v>
      </c>
      <c r="AE13" s="30">
        <v>123</v>
      </c>
      <c r="AF13" s="30">
        <v>258.67</v>
      </c>
      <c r="AG13" s="30">
        <v>122</v>
      </c>
      <c r="AH13" s="30">
        <v>251.67</v>
      </c>
      <c r="AI13" s="30">
        <v>4791</v>
      </c>
      <c r="AJ13" s="33">
        <v>7932.66</v>
      </c>
      <c r="AK13" s="46">
        <f t="shared" si="2"/>
        <v>35769</v>
      </c>
      <c r="AL13" s="47">
        <f t="shared" si="2"/>
        <v>110392.15</v>
      </c>
      <c r="AM13" s="34">
        <v>162717</v>
      </c>
      <c r="AN13" s="33">
        <v>14482.47</v>
      </c>
      <c r="AO13" s="27"/>
      <c r="AP13" s="34">
        <v>0</v>
      </c>
      <c r="AQ13" s="33">
        <v>0</v>
      </c>
      <c r="AR13" s="34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64">
        <f t="shared" si="3"/>
        <v>0</v>
      </c>
      <c r="AY13" s="65">
        <f t="shared" si="3"/>
        <v>0</v>
      </c>
      <c r="AZ13" s="34">
        <v>0</v>
      </c>
      <c r="BA13" s="30">
        <v>0</v>
      </c>
      <c r="BB13" s="30">
        <v>929</v>
      </c>
      <c r="BC13" s="30">
        <v>56434.777999999998</v>
      </c>
      <c r="BD13" s="30">
        <v>8865</v>
      </c>
      <c r="BE13" s="30">
        <v>75734.066500000001</v>
      </c>
      <c r="BF13" s="30">
        <v>169</v>
      </c>
      <c r="BG13" s="33">
        <v>21011.466</v>
      </c>
      <c r="BH13" s="70">
        <f t="shared" si="4"/>
        <v>9963</v>
      </c>
      <c r="BI13" s="71">
        <f t="shared" si="4"/>
        <v>153180.31050000002</v>
      </c>
    </row>
    <row r="14" spans="1:61" x14ac:dyDescent="0.25">
      <c r="A14" s="31">
        <v>7</v>
      </c>
      <c r="B14" s="32" t="s">
        <v>45</v>
      </c>
      <c r="C14" s="34">
        <v>71804</v>
      </c>
      <c r="D14" s="30">
        <v>104691.22</v>
      </c>
      <c r="E14" s="30">
        <v>26075</v>
      </c>
      <c r="F14" s="30">
        <v>53280.01</v>
      </c>
      <c r="G14" s="30">
        <v>2543</v>
      </c>
      <c r="H14" s="30">
        <v>8607.85</v>
      </c>
      <c r="I14" s="30">
        <v>1660</v>
      </c>
      <c r="J14" s="30">
        <v>6054.63</v>
      </c>
      <c r="K14" s="58">
        <f t="shared" si="0"/>
        <v>102082</v>
      </c>
      <c r="L14" s="59">
        <f t="shared" si="0"/>
        <v>172633.71000000002</v>
      </c>
      <c r="M14" s="34">
        <v>5776</v>
      </c>
      <c r="N14" s="30">
        <v>29389.56</v>
      </c>
      <c r="O14" s="30">
        <v>12873</v>
      </c>
      <c r="P14" s="30">
        <v>50711.06</v>
      </c>
      <c r="Q14" s="30">
        <v>2305</v>
      </c>
      <c r="R14" s="30">
        <v>42441.55</v>
      </c>
      <c r="S14" s="30">
        <v>915</v>
      </c>
      <c r="T14" s="30">
        <v>3261.99</v>
      </c>
      <c r="U14" s="30">
        <v>21369</v>
      </c>
      <c r="V14" s="30">
        <v>15308.88</v>
      </c>
      <c r="W14" s="52">
        <f t="shared" si="1"/>
        <v>43238</v>
      </c>
      <c r="X14" s="53">
        <f t="shared" si="1"/>
        <v>141113.04</v>
      </c>
      <c r="Y14" s="34">
        <v>206</v>
      </c>
      <c r="Z14" s="30">
        <v>5341.62</v>
      </c>
      <c r="AA14" s="30">
        <v>2125</v>
      </c>
      <c r="AB14" s="30">
        <v>7567.79</v>
      </c>
      <c r="AC14" s="30">
        <v>4540</v>
      </c>
      <c r="AD14" s="30">
        <v>33043.01</v>
      </c>
      <c r="AE14" s="30">
        <v>491</v>
      </c>
      <c r="AF14" s="30">
        <v>1100.8399999999999</v>
      </c>
      <c r="AG14" s="30">
        <v>491</v>
      </c>
      <c r="AH14" s="30">
        <v>1387.58</v>
      </c>
      <c r="AI14" s="30">
        <v>9185</v>
      </c>
      <c r="AJ14" s="33">
        <v>17751.88</v>
      </c>
      <c r="AK14" s="46">
        <f t="shared" si="2"/>
        <v>162358</v>
      </c>
      <c r="AL14" s="47">
        <f t="shared" si="2"/>
        <v>379939.47000000003</v>
      </c>
      <c r="AM14" s="34">
        <v>18784</v>
      </c>
      <c r="AN14" s="33">
        <v>43074.85</v>
      </c>
      <c r="AO14" s="27"/>
      <c r="AP14" s="34">
        <v>0</v>
      </c>
      <c r="AQ14" s="33">
        <v>0</v>
      </c>
      <c r="AR14" s="34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64">
        <f t="shared" si="3"/>
        <v>0</v>
      </c>
      <c r="AY14" s="65">
        <f t="shared" si="3"/>
        <v>0</v>
      </c>
      <c r="AZ14" s="34">
        <v>1682</v>
      </c>
      <c r="BA14" s="30">
        <v>3474.7365</v>
      </c>
      <c r="BB14" s="30">
        <v>754</v>
      </c>
      <c r="BC14" s="30">
        <v>16151.3015</v>
      </c>
      <c r="BD14" s="30">
        <v>403</v>
      </c>
      <c r="BE14" s="30">
        <v>798.95100000000002</v>
      </c>
      <c r="BF14" s="30">
        <v>12940</v>
      </c>
      <c r="BG14" s="33">
        <v>148564.935</v>
      </c>
      <c r="BH14" s="70">
        <f t="shared" si="4"/>
        <v>15779</v>
      </c>
      <c r="BI14" s="71">
        <f t="shared" si="4"/>
        <v>168989.924</v>
      </c>
    </row>
    <row r="15" spans="1:61" x14ac:dyDescent="0.25">
      <c r="A15" s="31">
        <v>8</v>
      </c>
      <c r="B15" s="32" t="s">
        <v>46</v>
      </c>
      <c r="C15" s="34">
        <v>18483</v>
      </c>
      <c r="D15" s="30">
        <v>46818.02</v>
      </c>
      <c r="E15" s="30">
        <v>9789</v>
      </c>
      <c r="F15" s="30">
        <v>21260.7</v>
      </c>
      <c r="G15" s="30">
        <v>994</v>
      </c>
      <c r="H15" s="30">
        <v>4402.7299999999996</v>
      </c>
      <c r="I15" s="30">
        <v>677</v>
      </c>
      <c r="J15" s="30">
        <v>3492.48</v>
      </c>
      <c r="K15" s="58">
        <f t="shared" si="0"/>
        <v>29943</v>
      </c>
      <c r="L15" s="59">
        <f t="shared" si="0"/>
        <v>75973.929999999993</v>
      </c>
      <c r="M15" s="34">
        <v>3367</v>
      </c>
      <c r="N15" s="30">
        <v>19108.32</v>
      </c>
      <c r="O15" s="30">
        <v>9756</v>
      </c>
      <c r="P15" s="30">
        <v>26250.52</v>
      </c>
      <c r="Q15" s="30">
        <v>1437</v>
      </c>
      <c r="R15" s="30">
        <v>18848.43</v>
      </c>
      <c r="S15" s="30">
        <v>546</v>
      </c>
      <c r="T15" s="30">
        <v>2697.54</v>
      </c>
      <c r="U15" s="30">
        <v>6421</v>
      </c>
      <c r="V15" s="30">
        <v>7083.39</v>
      </c>
      <c r="W15" s="52">
        <f t="shared" si="1"/>
        <v>21527</v>
      </c>
      <c r="X15" s="53">
        <f t="shared" si="1"/>
        <v>73988.2</v>
      </c>
      <c r="Y15" s="34">
        <v>116</v>
      </c>
      <c r="Z15" s="30">
        <v>3424.03</v>
      </c>
      <c r="AA15" s="30">
        <v>921</v>
      </c>
      <c r="AB15" s="30">
        <v>3230.66</v>
      </c>
      <c r="AC15" s="30">
        <v>2260</v>
      </c>
      <c r="AD15" s="30">
        <v>19905.689999999999</v>
      </c>
      <c r="AE15" s="30">
        <v>395</v>
      </c>
      <c r="AF15" s="30">
        <v>721.38</v>
      </c>
      <c r="AG15" s="30">
        <v>192</v>
      </c>
      <c r="AH15" s="30">
        <v>487.86</v>
      </c>
      <c r="AI15" s="30">
        <v>4969</v>
      </c>
      <c r="AJ15" s="33">
        <v>8416.83</v>
      </c>
      <c r="AK15" s="46">
        <f t="shared" si="2"/>
        <v>60323</v>
      </c>
      <c r="AL15" s="47">
        <f t="shared" si="2"/>
        <v>186148.58</v>
      </c>
      <c r="AM15" s="34">
        <v>5199</v>
      </c>
      <c r="AN15" s="33">
        <v>25351.759999999998</v>
      </c>
      <c r="AO15" s="27"/>
      <c r="AP15" s="34">
        <v>0</v>
      </c>
      <c r="AQ15" s="33">
        <v>0</v>
      </c>
      <c r="AR15" s="34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64">
        <f t="shared" si="3"/>
        <v>0</v>
      </c>
      <c r="AY15" s="65">
        <f t="shared" si="3"/>
        <v>0</v>
      </c>
      <c r="AZ15" s="34">
        <v>26</v>
      </c>
      <c r="BA15" s="30">
        <v>284.05</v>
      </c>
      <c r="BB15" s="30">
        <v>234</v>
      </c>
      <c r="BC15" s="30">
        <v>4284.8999999999996</v>
      </c>
      <c r="BD15" s="30">
        <v>216</v>
      </c>
      <c r="BE15" s="30">
        <v>253</v>
      </c>
      <c r="BF15" s="30">
        <v>3928</v>
      </c>
      <c r="BG15" s="33">
        <v>48965.85</v>
      </c>
      <c r="BH15" s="70">
        <f t="shared" si="4"/>
        <v>4404</v>
      </c>
      <c r="BI15" s="71">
        <f t="shared" si="4"/>
        <v>53787.799999999996</v>
      </c>
    </row>
    <row r="16" spans="1:61" x14ac:dyDescent="0.25">
      <c r="A16" s="31">
        <v>9</v>
      </c>
      <c r="B16" s="32" t="s">
        <v>47</v>
      </c>
      <c r="C16" s="34">
        <v>369313</v>
      </c>
      <c r="D16" s="30">
        <v>441123.69</v>
      </c>
      <c r="E16" s="30">
        <v>64076</v>
      </c>
      <c r="F16" s="30">
        <v>148770.62</v>
      </c>
      <c r="G16" s="30">
        <v>10374</v>
      </c>
      <c r="H16" s="30">
        <v>45396.29</v>
      </c>
      <c r="I16" s="30">
        <v>12212</v>
      </c>
      <c r="J16" s="30">
        <v>35668.160000000003</v>
      </c>
      <c r="K16" s="58">
        <f t="shared" si="0"/>
        <v>455975</v>
      </c>
      <c r="L16" s="59">
        <f t="shared" si="0"/>
        <v>670958.76000000013</v>
      </c>
      <c r="M16" s="34">
        <v>18344</v>
      </c>
      <c r="N16" s="30">
        <v>79730.7</v>
      </c>
      <c r="O16" s="30">
        <v>18329</v>
      </c>
      <c r="P16" s="30">
        <v>73322.720000000001</v>
      </c>
      <c r="Q16" s="30">
        <v>3929</v>
      </c>
      <c r="R16" s="30">
        <v>53632.65</v>
      </c>
      <c r="S16" s="30">
        <v>2387</v>
      </c>
      <c r="T16" s="30">
        <v>8758.85</v>
      </c>
      <c r="U16" s="30">
        <v>13766</v>
      </c>
      <c r="V16" s="30">
        <v>27915.26</v>
      </c>
      <c r="W16" s="52">
        <f t="shared" si="1"/>
        <v>56755</v>
      </c>
      <c r="X16" s="53">
        <f t="shared" si="1"/>
        <v>243360.18</v>
      </c>
      <c r="Y16" s="34">
        <v>492</v>
      </c>
      <c r="Z16" s="30">
        <v>8080.3</v>
      </c>
      <c r="AA16" s="30">
        <v>3676</v>
      </c>
      <c r="AB16" s="30">
        <v>10481.89</v>
      </c>
      <c r="AC16" s="30">
        <v>7605</v>
      </c>
      <c r="AD16" s="30">
        <v>53162.38</v>
      </c>
      <c r="AE16" s="30">
        <v>1178</v>
      </c>
      <c r="AF16" s="30">
        <v>2255.13</v>
      </c>
      <c r="AG16" s="30">
        <v>719</v>
      </c>
      <c r="AH16" s="30">
        <v>2787.18</v>
      </c>
      <c r="AI16" s="30">
        <v>22094</v>
      </c>
      <c r="AJ16" s="33">
        <v>28626.95</v>
      </c>
      <c r="AK16" s="46">
        <f t="shared" si="2"/>
        <v>548494</v>
      </c>
      <c r="AL16" s="47">
        <f t="shared" si="2"/>
        <v>1019712.7700000003</v>
      </c>
      <c r="AM16" s="34">
        <v>653070</v>
      </c>
      <c r="AN16" s="33">
        <v>97771.34</v>
      </c>
      <c r="AO16" s="27"/>
      <c r="AP16" s="34">
        <v>4</v>
      </c>
      <c r="AQ16" s="33">
        <v>0</v>
      </c>
      <c r="AR16" s="34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64">
        <f t="shared" si="3"/>
        <v>0</v>
      </c>
      <c r="AY16" s="65">
        <f t="shared" si="3"/>
        <v>0</v>
      </c>
      <c r="AZ16" s="34">
        <v>9</v>
      </c>
      <c r="BA16" s="30">
        <v>61.594000000000001</v>
      </c>
      <c r="BB16" s="30">
        <v>525</v>
      </c>
      <c r="BC16" s="30">
        <v>17996.396000000001</v>
      </c>
      <c r="BD16" s="30">
        <v>17587</v>
      </c>
      <c r="BE16" s="30">
        <v>252726.139</v>
      </c>
      <c r="BF16" s="30">
        <v>5871</v>
      </c>
      <c r="BG16" s="33">
        <v>424333.24449999997</v>
      </c>
      <c r="BH16" s="70">
        <f t="shared" si="4"/>
        <v>23996</v>
      </c>
      <c r="BI16" s="71">
        <f t="shared" si="4"/>
        <v>695117.37349999999</v>
      </c>
    </row>
    <row r="17" spans="1:61" x14ac:dyDescent="0.25">
      <c r="A17" s="31">
        <v>10</v>
      </c>
      <c r="B17" s="32" t="s">
        <v>48</v>
      </c>
      <c r="C17" s="34">
        <v>11168</v>
      </c>
      <c r="D17" s="30">
        <v>21304.37</v>
      </c>
      <c r="E17" s="30">
        <v>10874</v>
      </c>
      <c r="F17" s="30">
        <v>17904.91</v>
      </c>
      <c r="G17" s="30">
        <v>504</v>
      </c>
      <c r="H17" s="30">
        <v>3917.21</v>
      </c>
      <c r="I17" s="30">
        <v>2385</v>
      </c>
      <c r="J17" s="30">
        <v>4271.7</v>
      </c>
      <c r="K17" s="58">
        <f t="shared" si="0"/>
        <v>24931</v>
      </c>
      <c r="L17" s="59">
        <f t="shared" si="0"/>
        <v>47398.189999999995</v>
      </c>
      <c r="M17" s="34">
        <v>3035</v>
      </c>
      <c r="N17" s="30">
        <v>27069.73</v>
      </c>
      <c r="O17" s="30">
        <v>9163</v>
      </c>
      <c r="P17" s="30">
        <v>31153.42</v>
      </c>
      <c r="Q17" s="30">
        <v>522</v>
      </c>
      <c r="R17" s="30">
        <v>28153.97</v>
      </c>
      <c r="S17" s="30">
        <v>187</v>
      </c>
      <c r="T17" s="30">
        <v>4548.28</v>
      </c>
      <c r="U17" s="30">
        <v>9532</v>
      </c>
      <c r="V17" s="30">
        <v>16031.56</v>
      </c>
      <c r="W17" s="52">
        <f t="shared" si="1"/>
        <v>22439</v>
      </c>
      <c r="X17" s="53">
        <f t="shared" si="1"/>
        <v>106956.95999999999</v>
      </c>
      <c r="Y17" s="34">
        <v>17</v>
      </c>
      <c r="Z17" s="30">
        <v>153.99</v>
      </c>
      <c r="AA17" s="30">
        <v>492</v>
      </c>
      <c r="AB17" s="30">
        <v>1370.8</v>
      </c>
      <c r="AC17" s="30">
        <v>1467</v>
      </c>
      <c r="AD17" s="30">
        <v>12286.01</v>
      </c>
      <c r="AE17" s="30">
        <v>157</v>
      </c>
      <c r="AF17" s="30">
        <v>457.89</v>
      </c>
      <c r="AG17" s="30">
        <v>103</v>
      </c>
      <c r="AH17" s="30">
        <v>313.38</v>
      </c>
      <c r="AI17" s="30">
        <v>2490</v>
      </c>
      <c r="AJ17" s="33">
        <v>3993.51</v>
      </c>
      <c r="AK17" s="46">
        <f t="shared" si="2"/>
        <v>52096</v>
      </c>
      <c r="AL17" s="47">
        <f t="shared" si="2"/>
        <v>172930.73</v>
      </c>
      <c r="AM17" s="34">
        <v>5788</v>
      </c>
      <c r="AN17" s="33">
        <v>20359.72</v>
      </c>
      <c r="AO17" s="27"/>
      <c r="AP17" s="34">
        <v>0</v>
      </c>
      <c r="AQ17" s="33">
        <v>821.81299999999999</v>
      </c>
      <c r="AR17" s="34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64">
        <f t="shared" si="3"/>
        <v>0</v>
      </c>
      <c r="AY17" s="65">
        <f t="shared" si="3"/>
        <v>0</v>
      </c>
      <c r="AZ17" s="34">
        <v>12</v>
      </c>
      <c r="BA17" s="30">
        <v>33.775500000000001</v>
      </c>
      <c r="BB17" s="30">
        <v>562</v>
      </c>
      <c r="BC17" s="30">
        <v>21715.633999999998</v>
      </c>
      <c r="BD17" s="30">
        <v>2992</v>
      </c>
      <c r="BE17" s="30">
        <v>32996.800499999998</v>
      </c>
      <c r="BF17" s="30">
        <v>1012</v>
      </c>
      <c r="BG17" s="33">
        <v>475083.45750000002</v>
      </c>
      <c r="BH17" s="70">
        <f t="shared" si="4"/>
        <v>4578</v>
      </c>
      <c r="BI17" s="71">
        <f t="shared" si="4"/>
        <v>530651.48050000006</v>
      </c>
    </row>
    <row r="18" spans="1:61" x14ac:dyDescent="0.25">
      <c r="A18" s="31">
        <v>11</v>
      </c>
      <c r="B18" s="32" t="s">
        <v>49</v>
      </c>
      <c r="C18" s="34">
        <v>4299</v>
      </c>
      <c r="D18" s="30">
        <v>9331.0300000000007</v>
      </c>
      <c r="E18" s="30">
        <v>2372</v>
      </c>
      <c r="F18" s="30">
        <v>6379.37</v>
      </c>
      <c r="G18" s="30">
        <v>169</v>
      </c>
      <c r="H18" s="30">
        <v>517.96</v>
      </c>
      <c r="I18" s="30">
        <v>584</v>
      </c>
      <c r="J18" s="30">
        <v>1625.34</v>
      </c>
      <c r="K18" s="58">
        <f t="shared" si="0"/>
        <v>7424</v>
      </c>
      <c r="L18" s="59">
        <f t="shared" si="0"/>
        <v>17853.7</v>
      </c>
      <c r="M18" s="34">
        <v>1325</v>
      </c>
      <c r="N18" s="30">
        <v>6317.87</v>
      </c>
      <c r="O18" s="30">
        <v>4888</v>
      </c>
      <c r="P18" s="30">
        <v>13272.54</v>
      </c>
      <c r="Q18" s="30">
        <v>221</v>
      </c>
      <c r="R18" s="30">
        <v>8382.19</v>
      </c>
      <c r="S18" s="30">
        <v>101</v>
      </c>
      <c r="T18" s="30">
        <v>738.28</v>
      </c>
      <c r="U18" s="30">
        <v>818</v>
      </c>
      <c r="V18" s="30">
        <v>1971.63</v>
      </c>
      <c r="W18" s="52">
        <f t="shared" si="1"/>
        <v>7353</v>
      </c>
      <c r="X18" s="53">
        <f t="shared" si="1"/>
        <v>30682.51</v>
      </c>
      <c r="Y18" s="34">
        <v>42</v>
      </c>
      <c r="Z18" s="30">
        <v>694.08</v>
      </c>
      <c r="AA18" s="30">
        <v>447</v>
      </c>
      <c r="AB18" s="30">
        <v>1530.32</v>
      </c>
      <c r="AC18" s="30">
        <v>1329</v>
      </c>
      <c r="AD18" s="30">
        <v>7966.12</v>
      </c>
      <c r="AE18" s="30">
        <v>45</v>
      </c>
      <c r="AF18" s="30">
        <v>94</v>
      </c>
      <c r="AG18" s="30">
        <v>62</v>
      </c>
      <c r="AH18" s="30">
        <v>63.1</v>
      </c>
      <c r="AI18" s="30">
        <v>1811</v>
      </c>
      <c r="AJ18" s="33">
        <v>3278.49</v>
      </c>
      <c r="AK18" s="46">
        <f t="shared" si="2"/>
        <v>18513</v>
      </c>
      <c r="AL18" s="47">
        <f t="shared" si="2"/>
        <v>62162.32</v>
      </c>
      <c r="AM18" s="34">
        <v>2921</v>
      </c>
      <c r="AN18" s="33">
        <v>3734.88</v>
      </c>
      <c r="AO18" s="27"/>
      <c r="AP18" s="34">
        <v>0</v>
      </c>
      <c r="AQ18" s="33">
        <v>0</v>
      </c>
      <c r="AR18" s="34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64">
        <f t="shared" si="3"/>
        <v>0</v>
      </c>
      <c r="AY18" s="65">
        <f t="shared" si="3"/>
        <v>0</v>
      </c>
      <c r="AZ18" s="34">
        <v>28</v>
      </c>
      <c r="BA18" s="30">
        <v>220.96100000000001</v>
      </c>
      <c r="BB18" s="30">
        <v>1</v>
      </c>
      <c r="BC18" s="30">
        <v>1559.4</v>
      </c>
      <c r="BD18" s="30">
        <v>0</v>
      </c>
      <c r="BE18" s="30">
        <v>0</v>
      </c>
      <c r="BF18" s="30">
        <v>1273</v>
      </c>
      <c r="BG18" s="33">
        <v>15762.314</v>
      </c>
      <c r="BH18" s="70">
        <f t="shared" si="4"/>
        <v>1302</v>
      </c>
      <c r="BI18" s="71">
        <f t="shared" si="4"/>
        <v>17542.674999999999</v>
      </c>
    </row>
    <row r="19" spans="1:61" x14ac:dyDescent="0.25">
      <c r="A19" s="31">
        <v>12</v>
      </c>
      <c r="B19" s="32" t="s">
        <v>50</v>
      </c>
      <c r="C19" s="34">
        <v>10571</v>
      </c>
      <c r="D19" s="30">
        <v>16963.060000000001</v>
      </c>
      <c r="E19" s="30">
        <v>6050</v>
      </c>
      <c r="F19" s="30">
        <v>8865.01</v>
      </c>
      <c r="G19" s="30">
        <v>422</v>
      </c>
      <c r="H19" s="30">
        <v>1097.99</v>
      </c>
      <c r="I19" s="30">
        <v>347</v>
      </c>
      <c r="J19" s="30">
        <v>1469.79</v>
      </c>
      <c r="K19" s="58">
        <f t="shared" si="0"/>
        <v>17390</v>
      </c>
      <c r="L19" s="59">
        <f t="shared" si="0"/>
        <v>28395.850000000002</v>
      </c>
      <c r="M19" s="34">
        <v>1595</v>
      </c>
      <c r="N19" s="30">
        <v>8671.01</v>
      </c>
      <c r="O19" s="30">
        <v>7120</v>
      </c>
      <c r="P19" s="30">
        <v>21698.32</v>
      </c>
      <c r="Q19" s="30">
        <v>576</v>
      </c>
      <c r="R19" s="30">
        <v>10243.66</v>
      </c>
      <c r="S19" s="30">
        <v>169</v>
      </c>
      <c r="T19" s="30">
        <v>1847.61</v>
      </c>
      <c r="U19" s="30">
        <v>1637</v>
      </c>
      <c r="V19" s="30">
        <v>4741.5600000000004</v>
      </c>
      <c r="W19" s="52">
        <f t="shared" si="1"/>
        <v>11097</v>
      </c>
      <c r="X19" s="53">
        <f t="shared" si="1"/>
        <v>47202.16</v>
      </c>
      <c r="Y19" s="34">
        <v>83</v>
      </c>
      <c r="Z19" s="30">
        <v>2789.78</v>
      </c>
      <c r="AA19" s="30">
        <v>535</v>
      </c>
      <c r="AB19" s="30">
        <v>1631.67</v>
      </c>
      <c r="AC19" s="30">
        <v>1225</v>
      </c>
      <c r="AD19" s="30">
        <v>11267.42</v>
      </c>
      <c r="AE19" s="30">
        <v>117</v>
      </c>
      <c r="AF19" s="30">
        <v>263.51</v>
      </c>
      <c r="AG19" s="30">
        <v>75</v>
      </c>
      <c r="AH19" s="30">
        <v>214.89</v>
      </c>
      <c r="AI19" s="30">
        <v>2940</v>
      </c>
      <c r="AJ19" s="33">
        <v>4822.83</v>
      </c>
      <c r="AK19" s="46">
        <f t="shared" si="2"/>
        <v>33462</v>
      </c>
      <c r="AL19" s="47">
        <f t="shared" si="2"/>
        <v>96588.11</v>
      </c>
      <c r="AM19" s="34">
        <v>127519</v>
      </c>
      <c r="AN19" s="33">
        <v>9234.2099999999991</v>
      </c>
      <c r="AO19" s="27"/>
      <c r="AP19" s="34">
        <v>28</v>
      </c>
      <c r="AQ19" s="33">
        <v>0</v>
      </c>
      <c r="AR19" s="34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64">
        <f t="shared" si="3"/>
        <v>0</v>
      </c>
      <c r="AY19" s="65">
        <f t="shared" si="3"/>
        <v>0</v>
      </c>
      <c r="AZ19" s="34">
        <v>14</v>
      </c>
      <c r="BA19" s="30">
        <v>201.25</v>
      </c>
      <c r="BB19" s="30">
        <v>69</v>
      </c>
      <c r="BC19" s="30">
        <v>2298.85</v>
      </c>
      <c r="BD19" s="30">
        <v>2236</v>
      </c>
      <c r="BE19" s="30">
        <v>4335.3045000000002</v>
      </c>
      <c r="BF19" s="30">
        <v>2090</v>
      </c>
      <c r="BG19" s="33">
        <v>26877.8</v>
      </c>
      <c r="BH19" s="70">
        <f t="shared" si="4"/>
        <v>4437</v>
      </c>
      <c r="BI19" s="71">
        <f t="shared" si="4"/>
        <v>33713.2045</v>
      </c>
    </row>
    <row r="20" spans="1:61" x14ac:dyDescent="0.25">
      <c r="A20" s="31">
        <v>13</v>
      </c>
      <c r="B20" s="32" t="s">
        <v>51</v>
      </c>
      <c r="C20" s="34">
        <v>21796</v>
      </c>
      <c r="D20" s="30">
        <v>36806.69</v>
      </c>
      <c r="E20" s="30">
        <v>9575</v>
      </c>
      <c r="F20" s="30">
        <v>25403.67</v>
      </c>
      <c r="G20" s="30">
        <v>4255</v>
      </c>
      <c r="H20" s="30">
        <v>6932.84</v>
      </c>
      <c r="I20" s="30">
        <v>2968</v>
      </c>
      <c r="J20" s="30">
        <v>7404.66</v>
      </c>
      <c r="K20" s="58">
        <f t="shared" si="0"/>
        <v>38594</v>
      </c>
      <c r="L20" s="59">
        <f t="shared" si="0"/>
        <v>76547.86</v>
      </c>
      <c r="M20" s="34">
        <v>3106</v>
      </c>
      <c r="N20" s="30">
        <v>41218.129999999997</v>
      </c>
      <c r="O20" s="30">
        <v>7338</v>
      </c>
      <c r="P20" s="30">
        <v>44557.84</v>
      </c>
      <c r="Q20" s="30">
        <v>741</v>
      </c>
      <c r="R20" s="30">
        <v>44766</v>
      </c>
      <c r="S20" s="30">
        <v>281</v>
      </c>
      <c r="T20" s="30">
        <v>2379.87</v>
      </c>
      <c r="U20" s="30">
        <v>9779</v>
      </c>
      <c r="V20" s="30">
        <v>22308.69</v>
      </c>
      <c r="W20" s="52">
        <f t="shared" si="1"/>
        <v>21245</v>
      </c>
      <c r="X20" s="53">
        <f t="shared" si="1"/>
        <v>155230.53</v>
      </c>
      <c r="Y20" s="34">
        <v>157</v>
      </c>
      <c r="Z20" s="30">
        <v>3985.92</v>
      </c>
      <c r="AA20" s="30">
        <v>1348</v>
      </c>
      <c r="AB20" s="30">
        <v>3504.4</v>
      </c>
      <c r="AC20" s="30">
        <v>6252</v>
      </c>
      <c r="AD20" s="30">
        <v>25184.27</v>
      </c>
      <c r="AE20" s="30">
        <v>270</v>
      </c>
      <c r="AF20" s="30">
        <v>395.49</v>
      </c>
      <c r="AG20" s="30">
        <v>137</v>
      </c>
      <c r="AH20" s="30">
        <v>324.98</v>
      </c>
      <c r="AI20" s="30">
        <v>3844</v>
      </c>
      <c r="AJ20" s="33">
        <v>6391.34</v>
      </c>
      <c r="AK20" s="46">
        <f t="shared" si="2"/>
        <v>71847</v>
      </c>
      <c r="AL20" s="47">
        <f t="shared" si="2"/>
        <v>271564.79000000004</v>
      </c>
      <c r="AM20" s="34">
        <v>353836</v>
      </c>
      <c r="AN20" s="33">
        <v>39038.22</v>
      </c>
      <c r="AO20" s="27"/>
      <c r="AP20" s="34">
        <v>1</v>
      </c>
      <c r="AQ20" s="33">
        <v>18141.25</v>
      </c>
      <c r="AR20" s="34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64">
        <f t="shared" si="3"/>
        <v>0</v>
      </c>
      <c r="AY20" s="65">
        <f t="shared" si="3"/>
        <v>0</v>
      </c>
      <c r="AZ20" s="34">
        <v>3</v>
      </c>
      <c r="BA20" s="30">
        <v>9.4644999999999992</v>
      </c>
      <c r="BB20" s="30">
        <v>544</v>
      </c>
      <c r="BC20" s="30">
        <v>14943.479499999999</v>
      </c>
      <c r="BD20" s="30">
        <v>11082</v>
      </c>
      <c r="BE20" s="30">
        <v>58910.659</v>
      </c>
      <c r="BF20" s="30">
        <v>3839</v>
      </c>
      <c r="BG20" s="33">
        <v>347663.11249999999</v>
      </c>
      <c r="BH20" s="70">
        <f t="shared" si="4"/>
        <v>15469</v>
      </c>
      <c r="BI20" s="71">
        <f t="shared" si="4"/>
        <v>439667.96549999999</v>
      </c>
    </row>
    <row r="21" spans="1:61" x14ac:dyDescent="0.25">
      <c r="A21" s="31">
        <v>14</v>
      </c>
      <c r="B21" s="32" t="s">
        <v>52</v>
      </c>
      <c r="C21" s="34">
        <v>140</v>
      </c>
      <c r="D21" s="30">
        <v>511.5</v>
      </c>
      <c r="E21" s="30">
        <v>83</v>
      </c>
      <c r="F21" s="30">
        <v>242.67</v>
      </c>
      <c r="G21" s="30">
        <v>5</v>
      </c>
      <c r="H21" s="30">
        <v>57.2</v>
      </c>
      <c r="I21" s="30">
        <v>83</v>
      </c>
      <c r="J21" s="30">
        <v>805.3</v>
      </c>
      <c r="K21" s="58">
        <f t="shared" si="0"/>
        <v>311</v>
      </c>
      <c r="L21" s="59">
        <f t="shared" si="0"/>
        <v>1616.67</v>
      </c>
      <c r="M21" s="34">
        <v>214</v>
      </c>
      <c r="N21" s="30">
        <v>1563.77</v>
      </c>
      <c r="O21" s="30">
        <v>2639</v>
      </c>
      <c r="P21" s="30">
        <v>5386.84</v>
      </c>
      <c r="Q21" s="30">
        <v>54</v>
      </c>
      <c r="R21" s="30">
        <v>2184.8000000000002</v>
      </c>
      <c r="S21" s="30">
        <v>56</v>
      </c>
      <c r="T21" s="30">
        <v>609.71</v>
      </c>
      <c r="U21" s="30">
        <v>266</v>
      </c>
      <c r="V21" s="30">
        <v>318.91000000000003</v>
      </c>
      <c r="W21" s="52">
        <f t="shared" si="1"/>
        <v>3229</v>
      </c>
      <c r="X21" s="53">
        <f t="shared" si="1"/>
        <v>10064.029999999999</v>
      </c>
      <c r="Y21" s="34">
        <v>1</v>
      </c>
      <c r="Z21" s="30">
        <v>71.650000000000006</v>
      </c>
      <c r="AA21" s="30">
        <v>70</v>
      </c>
      <c r="AB21" s="30">
        <v>170.19</v>
      </c>
      <c r="AC21" s="30">
        <v>437</v>
      </c>
      <c r="AD21" s="30">
        <v>1999.28</v>
      </c>
      <c r="AE21" s="30">
        <v>9</v>
      </c>
      <c r="AF21" s="30">
        <v>18.52</v>
      </c>
      <c r="AG21" s="30">
        <v>4</v>
      </c>
      <c r="AH21" s="30">
        <v>14.63</v>
      </c>
      <c r="AI21" s="30">
        <v>287</v>
      </c>
      <c r="AJ21" s="33">
        <v>639.59</v>
      </c>
      <c r="AK21" s="46">
        <f t="shared" si="2"/>
        <v>4348</v>
      </c>
      <c r="AL21" s="47">
        <f t="shared" si="2"/>
        <v>14594.56</v>
      </c>
      <c r="AM21" s="34">
        <v>296</v>
      </c>
      <c r="AN21" s="33">
        <v>936.12</v>
      </c>
      <c r="AO21" s="27"/>
      <c r="AP21" s="34">
        <v>4</v>
      </c>
      <c r="AQ21" s="33">
        <v>3.45</v>
      </c>
      <c r="AR21" s="34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64">
        <f t="shared" si="3"/>
        <v>0</v>
      </c>
      <c r="AY21" s="65">
        <f t="shared" si="3"/>
        <v>0</v>
      </c>
      <c r="AZ21" s="34">
        <v>3</v>
      </c>
      <c r="BA21" s="30">
        <v>43.320500000000003</v>
      </c>
      <c r="BB21" s="30">
        <v>30</v>
      </c>
      <c r="BC21" s="30">
        <v>893.34299999999996</v>
      </c>
      <c r="BD21" s="30">
        <v>3</v>
      </c>
      <c r="BE21" s="30">
        <v>4.5999999999999996</v>
      </c>
      <c r="BF21" s="30">
        <v>360</v>
      </c>
      <c r="BG21" s="33">
        <v>50063.375500000002</v>
      </c>
      <c r="BH21" s="70">
        <f t="shared" si="4"/>
        <v>400</v>
      </c>
      <c r="BI21" s="71">
        <f t="shared" si="4"/>
        <v>51008.089</v>
      </c>
    </row>
    <row r="22" spans="1:61" x14ac:dyDescent="0.25">
      <c r="A22" s="31">
        <v>15</v>
      </c>
      <c r="B22" s="32" t="s">
        <v>53</v>
      </c>
      <c r="C22" s="34">
        <v>3394</v>
      </c>
      <c r="D22" s="30">
        <v>13974.46</v>
      </c>
      <c r="E22" s="30">
        <v>2762</v>
      </c>
      <c r="F22" s="30">
        <v>7986.42</v>
      </c>
      <c r="G22" s="30">
        <v>184</v>
      </c>
      <c r="H22" s="30">
        <v>1195.28</v>
      </c>
      <c r="I22" s="30">
        <v>897</v>
      </c>
      <c r="J22" s="30">
        <v>5210.62</v>
      </c>
      <c r="K22" s="58">
        <f t="shared" si="0"/>
        <v>7237</v>
      </c>
      <c r="L22" s="59">
        <f t="shared" si="0"/>
        <v>28366.779999999995</v>
      </c>
      <c r="M22" s="34">
        <v>1162</v>
      </c>
      <c r="N22" s="30">
        <v>19743.740000000002</v>
      </c>
      <c r="O22" s="30">
        <v>4529</v>
      </c>
      <c r="P22" s="30">
        <v>13768.42</v>
      </c>
      <c r="Q22" s="30">
        <v>382</v>
      </c>
      <c r="R22" s="30">
        <v>11404.51</v>
      </c>
      <c r="S22" s="30">
        <v>104</v>
      </c>
      <c r="T22" s="30">
        <v>1351.4</v>
      </c>
      <c r="U22" s="30">
        <v>7809</v>
      </c>
      <c r="V22" s="30">
        <v>5569.01</v>
      </c>
      <c r="W22" s="52">
        <f t="shared" si="1"/>
        <v>13986</v>
      </c>
      <c r="X22" s="53">
        <f t="shared" si="1"/>
        <v>51837.080000000009</v>
      </c>
      <c r="Y22" s="34">
        <v>45</v>
      </c>
      <c r="Z22" s="30">
        <v>2219.13</v>
      </c>
      <c r="AA22" s="30">
        <v>462</v>
      </c>
      <c r="AB22" s="30">
        <v>1608.29</v>
      </c>
      <c r="AC22" s="30">
        <v>1509</v>
      </c>
      <c r="AD22" s="30">
        <v>13157.24</v>
      </c>
      <c r="AE22" s="30">
        <v>67</v>
      </c>
      <c r="AF22" s="30">
        <v>264.02</v>
      </c>
      <c r="AG22" s="30">
        <v>49</v>
      </c>
      <c r="AH22" s="30">
        <v>165.33</v>
      </c>
      <c r="AI22" s="30">
        <v>1740</v>
      </c>
      <c r="AJ22" s="33">
        <v>8002.28</v>
      </c>
      <c r="AK22" s="46">
        <f t="shared" si="2"/>
        <v>25095</v>
      </c>
      <c r="AL22" s="47">
        <f t="shared" si="2"/>
        <v>105620.15000000001</v>
      </c>
      <c r="AM22" s="34">
        <v>10864</v>
      </c>
      <c r="AN22" s="33">
        <v>7842.54</v>
      </c>
      <c r="AO22" s="27"/>
      <c r="AP22" s="34">
        <v>0</v>
      </c>
      <c r="AQ22" s="33">
        <v>26645.120500000001</v>
      </c>
      <c r="AR22" s="34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64">
        <f t="shared" si="3"/>
        <v>0</v>
      </c>
      <c r="AY22" s="65">
        <f t="shared" si="3"/>
        <v>0</v>
      </c>
      <c r="AZ22" s="34">
        <v>55</v>
      </c>
      <c r="BA22" s="30">
        <v>259.85399999999998</v>
      </c>
      <c r="BB22" s="30">
        <v>113</v>
      </c>
      <c r="BC22" s="30">
        <v>2626.9679999999998</v>
      </c>
      <c r="BD22" s="30">
        <v>159</v>
      </c>
      <c r="BE22" s="30">
        <v>2187.4495000000002</v>
      </c>
      <c r="BF22" s="30">
        <v>582</v>
      </c>
      <c r="BG22" s="33">
        <v>44975.12</v>
      </c>
      <c r="BH22" s="70">
        <f t="shared" si="4"/>
        <v>909</v>
      </c>
      <c r="BI22" s="71">
        <f t="shared" si="4"/>
        <v>76694.512000000002</v>
      </c>
    </row>
    <row r="23" spans="1:61" x14ac:dyDescent="0.25">
      <c r="A23" s="31">
        <v>16</v>
      </c>
      <c r="B23" s="32" t="s">
        <v>54</v>
      </c>
      <c r="C23" s="34">
        <v>9098</v>
      </c>
      <c r="D23" s="30">
        <v>18502.34</v>
      </c>
      <c r="E23" s="30">
        <v>6671</v>
      </c>
      <c r="F23" s="30">
        <v>11011.29</v>
      </c>
      <c r="G23" s="30">
        <v>706</v>
      </c>
      <c r="H23" s="30">
        <v>1346.3</v>
      </c>
      <c r="I23" s="30">
        <v>820</v>
      </c>
      <c r="J23" s="30">
        <v>1771.5</v>
      </c>
      <c r="K23" s="58">
        <f t="shared" si="0"/>
        <v>17295</v>
      </c>
      <c r="L23" s="59">
        <f t="shared" si="0"/>
        <v>32631.43</v>
      </c>
      <c r="M23" s="34">
        <v>1149</v>
      </c>
      <c r="N23" s="30">
        <v>7911.7</v>
      </c>
      <c r="O23" s="30">
        <v>4755</v>
      </c>
      <c r="P23" s="30">
        <v>17175.34</v>
      </c>
      <c r="Q23" s="30">
        <v>850</v>
      </c>
      <c r="R23" s="30">
        <v>12413.44</v>
      </c>
      <c r="S23" s="30">
        <v>113</v>
      </c>
      <c r="T23" s="30">
        <v>370.6</v>
      </c>
      <c r="U23" s="30">
        <v>2619</v>
      </c>
      <c r="V23" s="30">
        <v>3619.21</v>
      </c>
      <c r="W23" s="52">
        <f t="shared" si="1"/>
        <v>9486</v>
      </c>
      <c r="X23" s="53">
        <f t="shared" si="1"/>
        <v>41490.29</v>
      </c>
      <c r="Y23" s="34">
        <v>105</v>
      </c>
      <c r="Z23" s="30">
        <v>2129.81</v>
      </c>
      <c r="AA23" s="30">
        <v>496</v>
      </c>
      <c r="AB23" s="30">
        <v>1735.75</v>
      </c>
      <c r="AC23" s="30">
        <v>1258</v>
      </c>
      <c r="AD23" s="30">
        <v>10178.93</v>
      </c>
      <c r="AE23" s="30">
        <v>93</v>
      </c>
      <c r="AF23" s="30">
        <v>129.72999999999999</v>
      </c>
      <c r="AG23" s="30">
        <v>79</v>
      </c>
      <c r="AH23" s="30">
        <v>137.76</v>
      </c>
      <c r="AI23" s="30">
        <v>1590</v>
      </c>
      <c r="AJ23" s="33">
        <v>3572.17</v>
      </c>
      <c r="AK23" s="46">
        <f t="shared" si="2"/>
        <v>30402</v>
      </c>
      <c r="AL23" s="47">
        <f t="shared" si="2"/>
        <v>92005.869999999981</v>
      </c>
      <c r="AM23" s="34">
        <v>4033</v>
      </c>
      <c r="AN23" s="33">
        <v>11002.64</v>
      </c>
      <c r="AO23" s="27"/>
      <c r="AP23" s="34">
        <v>0</v>
      </c>
      <c r="AQ23" s="33">
        <v>0</v>
      </c>
      <c r="AR23" s="34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64">
        <f t="shared" si="3"/>
        <v>0</v>
      </c>
      <c r="AY23" s="65">
        <f t="shared" si="3"/>
        <v>0</v>
      </c>
      <c r="AZ23" s="34">
        <v>0</v>
      </c>
      <c r="BA23" s="30">
        <v>0</v>
      </c>
      <c r="BB23" s="30">
        <v>253</v>
      </c>
      <c r="BC23" s="30">
        <v>4269.0529999999999</v>
      </c>
      <c r="BD23" s="30">
        <v>1373</v>
      </c>
      <c r="BE23" s="30">
        <v>2936.0189999999998</v>
      </c>
      <c r="BF23" s="30">
        <v>8707</v>
      </c>
      <c r="BG23" s="33">
        <v>250902.12400000001</v>
      </c>
      <c r="BH23" s="70">
        <f t="shared" si="4"/>
        <v>10333</v>
      </c>
      <c r="BI23" s="71">
        <f t="shared" si="4"/>
        <v>258107.196</v>
      </c>
    </row>
    <row r="24" spans="1:61" x14ac:dyDescent="0.25">
      <c r="A24" s="31">
        <v>17</v>
      </c>
      <c r="B24" s="32" t="s">
        <v>55</v>
      </c>
      <c r="C24" s="34">
        <v>63939</v>
      </c>
      <c r="D24" s="30">
        <v>95317.69</v>
      </c>
      <c r="E24" s="30">
        <v>21451</v>
      </c>
      <c r="F24" s="30">
        <v>51715.72</v>
      </c>
      <c r="G24" s="30">
        <v>1784</v>
      </c>
      <c r="H24" s="30">
        <v>8919.86</v>
      </c>
      <c r="I24" s="30">
        <v>2846</v>
      </c>
      <c r="J24" s="30">
        <v>8872.6</v>
      </c>
      <c r="K24" s="58">
        <f t="shared" si="0"/>
        <v>90020</v>
      </c>
      <c r="L24" s="59">
        <f t="shared" si="0"/>
        <v>164825.87000000002</v>
      </c>
      <c r="M24" s="34">
        <v>4658</v>
      </c>
      <c r="N24" s="30">
        <v>39352.910000000003</v>
      </c>
      <c r="O24" s="30">
        <v>8219</v>
      </c>
      <c r="P24" s="30">
        <v>40291.72</v>
      </c>
      <c r="Q24" s="30">
        <v>1667</v>
      </c>
      <c r="R24" s="30">
        <v>40796.33</v>
      </c>
      <c r="S24" s="30">
        <v>681</v>
      </c>
      <c r="T24" s="30">
        <v>3705.56</v>
      </c>
      <c r="U24" s="30">
        <v>9804</v>
      </c>
      <c r="V24" s="30">
        <v>11377.36</v>
      </c>
      <c r="W24" s="52">
        <f t="shared" si="1"/>
        <v>25029</v>
      </c>
      <c r="X24" s="53">
        <f t="shared" si="1"/>
        <v>135523.88</v>
      </c>
      <c r="Y24" s="34">
        <v>442</v>
      </c>
      <c r="Z24" s="30">
        <v>12608.76</v>
      </c>
      <c r="AA24" s="30">
        <v>1561</v>
      </c>
      <c r="AB24" s="30">
        <v>4854.58</v>
      </c>
      <c r="AC24" s="30">
        <v>3115</v>
      </c>
      <c r="AD24" s="30">
        <v>30292.78</v>
      </c>
      <c r="AE24" s="30">
        <v>519</v>
      </c>
      <c r="AF24" s="30">
        <v>1116.92</v>
      </c>
      <c r="AG24" s="30">
        <v>378</v>
      </c>
      <c r="AH24" s="30">
        <v>2493.71</v>
      </c>
      <c r="AI24" s="30">
        <v>7210</v>
      </c>
      <c r="AJ24" s="33">
        <v>15114.4</v>
      </c>
      <c r="AK24" s="46">
        <f t="shared" si="2"/>
        <v>128274</v>
      </c>
      <c r="AL24" s="47">
        <f t="shared" si="2"/>
        <v>366830.9</v>
      </c>
      <c r="AM24" s="34">
        <v>204926</v>
      </c>
      <c r="AN24" s="33">
        <v>44600.5</v>
      </c>
      <c r="AO24" s="27"/>
      <c r="AP24" s="34">
        <v>0</v>
      </c>
      <c r="AQ24" s="33">
        <v>0</v>
      </c>
      <c r="AR24" s="34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64">
        <f t="shared" si="3"/>
        <v>0</v>
      </c>
      <c r="AY24" s="65">
        <f t="shared" si="3"/>
        <v>0</v>
      </c>
      <c r="AZ24" s="34">
        <v>138</v>
      </c>
      <c r="BA24" s="30">
        <v>745.28049999999996</v>
      </c>
      <c r="BB24" s="30">
        <v>1047</v>
      </c>
      <c r="BC24" s="30">
        <v>16176.429</v>
      </c>
      <c r="BD24" s="30">
        <v>2138</v>
      </c>
      <c r="BE24" s="30">
        <v>16941.144499999999</v>
      </c>
      <c r="BF24" s="30">
        <v>3219</v>
      </c>
      <c r="BG24" s="33">
        <v>61614.561999999998</v>
      </c>
      <c r="BH24" s="70">
        <f t="shared" si="4"/>
        <v>6542</v>
      </c>
      <c r="BI24" s="71">
        <f t="shared" si="4"/>
        <v>95477.415999999997</v>
      </c>
    </row>
    <row r="25" spans="1:61" x14ac:dyDescent="0.25">
      <c r="A25" s="31">
        <v>18</v>
      </c>
      <c r="B25" s="32" t="s">
        <v>56</v>
      </c>
      <c r="C25" s="34">
        <v>4023</v>
      </c>
      <c r="D25" s="30">
        <v>3775.69</v>
      </c>
      <c r="E25" s="30">
        <v>2030</v>
      </c>
      <c r="F25" s="30">
        <v>2168.19</v>
      </c>
      <c r="G25" s="30">
        <v>75</v>
      </c>
      <c r="H25" s="30">
        <v>185</v>
      </c>
      <c r="I25" s="30">
        <v>139</v>
      </c>
      <c r="J25" s="30">
        <v>551.20000000000005</v>
      </c>
      <c r="K25" s="58">
        <f t="shared" si="0"/>
        <v>6267</v>
      </c>
      <c r="L25" s="59">
        <f t="shared" si="0"/>
        <v>6680.08</v>
      </c>
      <c r="M25" s="34">
        <v>389</v>
      </c>
      <c r="N25" s="30">
        <v>1732.2</v>
      </c>
      <c r="O25" s="30">
        <v>2462</v>
      </c>
      <c r="P25" s="30">
        <v>3855.68</v>
      </c>
      <c r="Q25" s="30">
        <v>91</v>
      </c>
      <c r="R25" s="30">
        <v>1676.31</v>
      </c>
      <c r="S25" s="30">
        <v>41</v>
      </c>
      <c r="T25" s="30">
        <v>122.45</v>
      </c>
      <c r="U25" s="30">
        <v>1563</v>
      </c>
      <c r="V25" s="30">
        <v>1942.46</v>
      </c>
      <c r="W25" s="52">
        <f t="shared" si="1"/>
        <v>4546</v>
      </c>
      <c r="X25" s="53">
        <f t="shared" si="1"/>
        <v>9329.1</v>
      </c>
      <c r="Y25" s="34">
        <v>3</v>
      </c>
      <c r="Z25" s="30">
        <v>9.3000000000000007</v>
      </c>
      <c r="AA25" s="30">
        <v>199</v>
      </c>
      <c r="AB25" s="30">
        <v>861.92</v>
      </c>
      <c r="AC25" s="30">
        <v>449</v>
      </c>
      <c r="AD25" s="30">
        <v>4205.3500000000004</v>
      </c>
      <c r="AE25" s="30">
        <v>48</v>
      </c>
      <c r="AF25" s="30">
        <v>46.34</v>
      </c>
      <c r="AG25" s="30">
        <v>23</v>
      </c>
      <c r="AH25" s="30">
        <v>49.68</v>
      </c>
      <c r="AI25" s="30">
        <v>829</v>
      </c>
      <c r="AJ25" s="33">
        <v>1769.72</v>
      </c>
      <c r="AK25" s="46">
        <f t="shared" si="2"/>
        <v>12364</v>
      </c>
      <c r="AL25" s="47">
        <f t="shared" si="2"/>
        <v>22951.49</v>
      </c>
      <c r="AM25" s="34">
        <v>7692</v>
      </c>
      <c r="AN25" s="33">
        <v>1975.19</v>
      </c>
      <c r="AO25" s="27"/>
      <c r="AP25" s="34">
        <v>0</v>
      </c>
      <c r="AQ25" s="33">
        <v>0</v>
      </c>
      <c r="AR25" s="34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64">
        <f t="shared" si="3"/>
        <v>0</v>
      </c>
      <c r="AY25" s="65">
        <f t="shared" si="3"/>
        <v>0</v>
      </c>
      <c r="AZ25" s="34">
        <v>45</v>
      </c>
      <c r="BA25" s="30">
        <v>135.69999999999999</v>
      </c>
      <c r="BB25" s="30">
        <v>15</v>
      </c>
      <c r="BC25" s="30">
        <v>334.65</v>
      </c>
      <c r="BD25" s="30">
        <v>20</v>
      </c>
      <c r="BE25" s="30">
        <v>46</v>
      </c>
      <c r="BF25" s="30">
        <v>44</v>
      </c>
      <c r="BG25" s="33">
        <v>116.15</v>
      </c>
      <c r="BH25" s="70">
        <f t="shared" si="4"/>
        <v>124</v>
      </c>
      <c r="BI25" s="71">
        <f t="shared" si="4"/>
        <v>632.49999999999989</v>
      </c>
    </row>
    <row r="26" spans="1:61" x14ac:dyDescent="0.25">
      <c r="A26" s="31">
        <v>19</v>
      </c>
      <c r="B26" s="32" t="s">
        <v>57</v>
      </c>
      <c r="C26" s="34">
        <v>9922</v>
      </c>
      <c r="D26" s="30">
        <v>13711.95</v>
      </c>
      <c r="E26" s="30">
        <v>7037</v>
      </c>
      <c r="F26" s="30">
        <v>14354.02</v>
      </c>
      <c r="G26" s="30">
        <v>358</v>
      </c>
      <c r="H26" s="30">
        <v>5117.28</v>
      </c>
      <c r="I26" s="30">
        <v>429</v>
      </c>
      <c r="J26" s="30">
        <v>682.35</v>
      </c>
      <c r="K26" s="58">
        <f t="shared" si="0"/>
        <v>17746</v>
      </c>
      <c r="L26" s="59">
        <f t="shared" si="0"/>
        <v>33865.599999999999</v>
      </c>
      <c r="M26" s="34">
        <v>1737</v>
      </c>
      <c r="N26" s="30">
        <v>7363.74</v>
      </c>
      <c r="O26" s="30">
        <v>5397</v>
      </c>
      <c r="P26" s="30">
        <v>12248.87</v>
      </c>
      <c r="Q26" s="30">
        <v>942</v>
      </c>
      <c r="R26" s="30">
        <v>9276.57</v>
      </c>
      <c r="S26" s="30">
        <v>162</v>
      </c>
      <c r="T26" s="30">
        <v>574.29999999999995</v>
      </c>
      <c r="U26" s="30">
        <v>1702</v>
      </c>
      <c r="V26" s="30">
        <v>4606.2299999999996</v>
      </c>
      <c r="W26" s="52">
        <f t="shared" si="1"/>
        <v>9940</v>
      </c>
      <c r="X26" s="53">
        <f t="shared" si="1"/>
        <v>34069.71</v>
      </c>
      <c r="Y26" s="34">
        <v>83</v>
      </c>
      <c r="Z26" s="30">
        <v>1332.48</v>
      </c>
      <c r="AA26" s="30">
        <v>630</v>
      </c>
      <c r="AB26" s="30">
        <v>2409.7800000000002</v>
      </c>
      <c r="AC26" s="30">
        <v>1580</v>
      </c>
      <c r="AD26" s="30">
        <v>12033.49</v>
      </c>
      <c r="AE26" s="30">
        <v>186</v>
      </c>
      <c r="AF26" s="30">
        <v>233.91</v>
      </c>
      <c r="AG26" s="30">
        <v>67</v>
      </c>
      <c r="AH26" s="30">
        <v>127.14</v>
      </c>
      <c r="AI26" s="30">
        <v>2693</v>
      </c>
      <c r="AJ26" s="33">
        <v>5897.67</v>
      </c>
      <c r="AK26" s="46">
        <f t="shared" si="2"/>
        <v>32925</v>
      </c>
      <c r="AL26" s="47">
        <f t="shared" si="2"/>
        <v>89969.78</v>
      </c>
      <c r="AM26" s="34">
        <v>19602</v>
      </c>
      <c r="AN26" s="33">
        <v>8816.27</v>
      </c>
      <c r="AO26" s="27"/>
      <c r="AP26" s="34">
        <v>0</v>
      </c>
      <c r="AQ26" s="33">
        <v>0</v>
      </c>
      <c r="AR26" s="34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64">
        <f t="shared" si="3"/>
        <v>0</v>
      </c>
      <c r="AY26" s="65">
        <f t="shared" si="3"/>
        <v>0</v>
      </c>
      <c r="AZ26" s="34">
        <v>0</v>
      </c>
      <c r="BA26" s="30">
        <v>0</v>
      </c>
      <c r="BB26" s="30">
        <v>319</v>
      </c>
      <c r="BC26" s="30">
        <v>9312.24</v>
      </c>
      <c r="BD26" s="30">
        <v>125</v>
      </c>
      <c r="BE26" s="30">
        <v>253.9085</v>
      </c>
      <c r="BF26" s="30">
        <v>942</v>
      </c>
      <c r="BG26" s="33">
        <v>118469.458</v>
      </c>
      <c r="BH26" s="70">
        <f t="shared" si="4"/>
        <v>1386</v>
      </c>
      <c r="BI26" s="71">
        <f t="shared" si="4"/>
        <v>128035.60649999999</v>
      </c>
    </row>
    <row r="27" spans="1:61" x14ac:dyDescent="0.25">
      <c r="A27" s="31">
        <v>20</v>
      </c>
      <c r="B27" s="32" t="s">
        <v>58</v>
      </c>
      <c r="C27" s="34">
        <v>10124</v>
      </c>
      <c r="D27" s="30">
        <v>19217.169999999998</v>
      </c>
      <c r="E27" s="30">
        <v>7041</v>
      </c>
      <c r="F27" s="30">
        <v>13623.37</v>
      </c>
      <c r="G27" s="30">
        <v>528</v>
      </c>
      <c r="H27" s="30">
        <v>1966.4</v>
      </c>
      <c r="I27" s="30">
        <v>518</v>
      </c>
      <c r="J27" s="30">
        <v>2110.42</v>
      </c>
      <c r="K27" s="58">
        <f t="shared" si="0"/>
        <v>18211</v>
      </c>
      <c r="L27" s="59">
        <f t="shared" si="0"/>
        <v>36917.360000000001</v>
      </c>
      <c r="M27" s="34">
        <v>1282</v>
      </c>
      <c r="N27" s="30">
        <v>8129.41</v>
      </c>
      <c r="O27" s="30">
        <v>5121</v>
      </c>
      <c r="P27" s="30">
        <v>11974.16</v>
      </c>
      <c r="Q27" s="30">
        <v>353</v>
      </c>
      <c r="R27" s="30">
        <v>7009.77</v>
      </c>
      <c r="S27" s="30">
        <v>148</v>
      </c>
      <c r="T27" s="30">
        <v>1286.51</v>
      </c>
      <c r="U27" s="30">
        <v>2201</v>
      </c>
      <c r="V27" s="30">
        <v>4543.79</v>
      </c>
      <c r="W27" s="52">
        <f t="shared" si="1"/>
        <v>9105</v>
      </c>
      <c r="X27" s="53">
        <f t="shared" si="1"/>
        <v>32943.64</v>
      </c>
      <c r="Y27" s="34">
        <v>55</v>
      </c>
      <c r="Z27" s="30">
        <v>1043.6199999999999</v>
      </c>
      <c r="AA27" s="30">
        <v>563</v>
      </c>
      <c r="AB27" s="30">
        <v>1693.98</v>
      </c>
      <c r="AC27" s="30">
        <v>1605</v>
      </c>
      <c r="AD27" s="30">
        <v>11444.75</v>
      </c>
      <c r="AE27" s="30">
        <v>96</v>
      </c>
      <c r="AF27" s="30">
        <v>283.22000000000003</v>
      </c>
      <c r="AG27" s="30">
        <v>62</v>
      </c>
      <c r="AH27" s="30">
        <v>144.75</v>
      </c>
      <c r="AI27" s="30">
        <v>2197</v>
      </c>
      <c r="AJ27" s="33">
        <v>6105.85</v>
      </c>
      <c r="AK27" s="46">
        <f t="shared" si="2"/>
        <v>31894</v>
      </c>
      <c r="AL27" s="47">
        <f t="shared" si="2"/>
        <v>90577.17</v>
      </c>
      <c r="AM27" s="34">
        <v>6695</v>
      </c>
      <c r="AN27" s="33">
        <v>8786.0499999999993</v>
      </c>
      <c r="AO27" s="27"/>
      <c r="AP27" s="34">
        <v>0</v>
      </c>
      <c r="AQ27" s="33">
        <v>0</v>
      </c>
      <c r="AR27" s="34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0</v>
      </c>
      <c r="AX27" s="64">
        <f t="shared" si="3"/>
        <v>0</v>
      </c>
      <c r="AY27" s="65">
        <f t="shared" si="3"/>
        <v>0</v>
      </c>
      <c r="AZ27" s="34">
        <v>9</v>
      </c>
      <c r="BA27" s="30">
        <v>38.570999999999998</v>
      </c>
      <c r="BB27" s="30">
        <v>198</v>
      </c>
      <c r="BC27" s="30">
        <v>4026.5524999999998</v>
      </c>
      <c r="BD27" s="30">
        <v>0</v>
      </c>
      <c r="BE27" s="30">
        <v>0</v>
      </c>
      <c r="BF27" s="30">
        <v>1845</v>
      </c>
      <c r="BG27" s="33">
        <v>29676.555</v>
      </c>
      <c r="BH27" s="70">
        <f t="shared" si="4"/>
        <v>2052</v>
      </c>
      <c r="BI27" s="71">
        <f t="shared" si="4"/>
        <v>33741.678500000002</v>
      </c>
    </row>
    <row r="28" spans="1:61" x14ac:dyDescent="0.25">
      <c r="A28" s="31">
        <v>21</v>
      </c>
      <c r="B28" s="32" t="s">
        <v>59</v>
      </c>
      <c r="C28" s="34">
        <v>560088</v>
      </c>
      <c r="D28" s="30">
        <v>745958.37</v>
      </c>
      <c r="E28" s="30">
        <v>131127</v>
      </c>
      <c r="F28" s="30">
        <v>291969.21999999997</v>
      </c>
      <c r="G28" s="30">
        <v>17475</v>
      </c>
      <c r="H28" s="30">
        <v>66592.429999999993</v>
      </c>
      <c r="I28" s="30">
        <v>16699</v>
      </c>
      <c r="J28" s="30">
        <v>71024.31</v>
      </c>
      <c r="K28" s="58">
        <f t="shared" si="0"/>
        <v>725389</v>
      </c>
      <c r="L28" s="59">
        <f t="shared" si="0"/>
        <v>1175544.33</v>
      </c>
      <c r="M28" s="34">
        <v>26675</v>
      </c>
      <c r="N28" s="30">
        <v>201369.45</v>
      </c>
      <c r="O28" s="30">
        <v>34565</v>
      </c>
      <c r="P28" s="30">
        <v>237229.37</v>
      </c>
      <c r="Q28" s="30">
        <v>6554</v>
      </c>
      <c r="R28" s="30">
        <v>205995.58</v>
      </c>
      <c r="S28" s="30">
        <v>5228</v>
      </c>
      <c r="T28" s="30">
        <v>41464.97</v>
      </c>
      <c r="U28" s="30">
        <v>100891</v>
      </c>
      <c r="V28" s="30">
        <v>71792.509999999995</v>
      </c>
      <c r="W28" s="52">
        <f t="shared" si="1"/>
        <v>173913</v>
      </c>
      <c r="X28" s="53">
        <f t="shared" si="1"/>
        <v>757851.88</v>
      </c>
      <c r="Y28" s="34">
        <v>921</v>
      </c>
      <c r="Z28" s="30">
        <v>23793.84</v>
      </c>
      <c r="AA28" s="30">
        <v>8160</v>
      </c>
      <c r="AB28" s="30">
        <v>29830.82</v>
      </c>
      <c r="AC28" s="30">
        <v>20380</v>
      </c>
      <c r="AD28" s="30">
        <v>220728.33</v>
      </c>
      <c r="AE28" s="30">
        <v>2160</v>
      </c>
      <c r="AF28" s="30">
        <v>4152.97</v>
      </c>
      <c r="AG28" s="30">
        <v>1561</v>
      </c>
      <c r="AH28" s="30">
        <v>6114.16</v>
      </c>
      <c r="AI28" s="30">
        <v>34973</v>
      </c>
      <c r="AJ28" s="33">
        <v>80691.039999999994</v>
      </c>
      <c r="AK28" s="46">
        <f t="shared" si="2"/>
        <v>967457</v>
      </c>
      <c r="AL28" s="47">
        <f t="shared" si="2"/>
        <v>2298707.3700000006</v>
      </c>
      <c r="AM28" s="34">
        <v>1354514</v>
      </c>
      <c r="AN28" s="33">
        <v>225045.98</v>
      </c>
      <c r="AO28" s="27"/>
      <c r="AP28" s="34">
        <v>1615</v>
      </c>
      <c r="AQ28" s="33">
        <v>0</v>
      </c>
      <c r="AR28" s="34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64">
        <f t="shared" si="3"/>
        <v>0</v>
      </c>
      <c r="AY28" s="65">
        <f t="shared" si="3"/>
        <v>0</v>
      </c>
      <c r="AZ28" s="34">
        <v>3240</v>
      </c>
      <c r="BA28" s="30">
        <v>3974.9634999999998</v>
      </c>
      <c r="BB28" s="30">
        <v>2579</v>
      </c>
      <c r="BC28" s="30">
        <v>42211.8655</v>
      </c>
      <c r="BD28" s="30">
        <v>0</v>
      </c>
      <c r="BE28" s="30">
        <v>0</v>
      </c>
      <c r="BF28" s="30">
        <v>0</v>
      </c>
      <c r="BG28" s="33">
        <v>0</v>
      </c>
      <c r="BH28" s="70">
        <f t="shared" si="4"/>
        <v>7434</v>
      </c>
      <c r="BI28" s="71">
        <f t="shared" si="4"/>
        <v>46186.828999999998</v>
      </c>
    </row>
    <row r="29" spans="1:61" x14ac:dyDescent="0.25">
      <c r="A29" s="31">
        <v>22</v>
      </c>
      <c r="B29" s="32" t="s">
        <v>60</v>
      </c>
      <c r="C29" s="34">
        <v>1649128</v>
      </c>
      <c r="D29" s="30">
        <v>1479851.78</v>
      </c>
      <c r="E29" s="30">
        <v>190345</v>
      </c>
      <c r="F29" s="30">
        <v>262971.61</v>
      </c>
      <c r="G29" s="30">
        <v>54228</v>
      </c>
      <c r="H29" s="30">
        <v>64665.95</v>
      </c>
      <c r="I29" s="30">
        <v>32148</v>
      </c>
      <c r="J29" s="30">
        <v>26938.28</v>
      </c>
      <c r="K29" s="58">
        <f t="shared" si="0"/>
        <v>1925849</v>
      </c>
      <c r="L29" s="59">
        <f t="shared" si="0"/>
        <v>1834427.62</v>
      </c>
      <c r="M29" s="34">
        <v>20733</v>
      </c>
      <c r="N29" s="30">
        <v>27818.07</v>
      </c>
      <c r="O29" s="30">
        <v>17998</v>
      </c>
      <c r="P29" s="30">
        <v>25569.45</v>
      </c>
      <c r="Q29" s="30">
        <v>10885</v>
      </c>
      <c r="R29" s="30">
        <v>21907.77</v>
      </c>
      <c r="S29" s="30">
        <v>4138</v>
      </c>
      <c r="T29" s="30">
        <v>3301.8</v>
      </c>
      <c r="U29" s="30">
        <v>4128</v>
      </c>
      <c r="V29" s="30">
        <v>7459.41</v>
      </c>
      <c r="W29" s="52">
        <f t="shared" si="1"/>
        <v>57882</v>
      </c>
      <c r="X29" s="53">
        <f t="shared" si="1"/>
        <v>86056.500000000015</v>
      </c>
      <c r="Y29" s="34">
        <v>500</v>
      </c>
      <c r="Z29" s="30">
        <v>279.83</v>
      </c>
      <c r="AA29" s="30">
        <v>2519</v>
      </c>
      <c r="AB29" s="30">
        <v>6731.45</v>
      </c>
      <c r="AC29" s="30">
        <v>9745</v>
      </c>
      <c r="AD29" s="30">
        <v>24875</v>
      </c>
      <c r="AE29" s="30">
        <v>2539</v>
      </c>
      <c r="AF29" s="30">
        <v>2641.87</v>
      </c>
      <c r="AG29" s="30">
        <v>1074</v>
      </c>
      <c r="AH29" s="30">
        <v>3377.23</v>
      </c>
      <c r="AI29" s="30">
        <v>18326</v>
      </c>
      <c r="AJ29" s="33">
        <v>31960.09</v>
      </c>
      <c r="AK29" s="46">
        <f t="shared" si="2"/>
        <v>2018434</v>
      </c>
      <c r="AL29" s="47">
        <f t="shared" si="2"/>
        <v>1990349.5900000003</v>
      </c>
      <c r="AM29" s="34">
        <v>447445</v>
      </c>
      <c r="AN29" s="33">
        <v>216285.78</v>
      </c>
      <c r="AO29" s="27"/>
      <c r="AP29" s="34">
        <v>0</v>
      </c>
      <c r="AQ29" s="33">
        <v>971.75</v>
      </c>
      <c r="AR29" s="34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64">
        <f t="shared" si="3"/>
        <v>0</v>
      </c>
      <c r="AY29" s="65">
        <f t="shared" si="3"/>
        <v>0</v>
      </c>
      <c r="AZ29" s="34">
        <v>0</v>
      </c>
      <c r="BA29" s="30">
        <v>0</v>
      </c>
      <c r="BB29" s="30">
        <v>60</v>
      </c>
      <c r="BC29" s="30">
        <v>1187.95</v>
      </c>
      <c r="BD29" s="30">
        <v>831</v>
      </c>
      <c r="BE29" s="30">
        <v>7830.35</v>
      </c>
      <c r="BF29" s="30">
        <v>66879</v>
      </c>
      <c r="BG29" s="33">
        <v>241838.1</v>
      </c>
      <c r="BH29" s="70">
        <f t="shared" si="4"/>
        <v>67770</v>
      </c>
      <c r="BI29" s="71">
        <f t="shared" si="4"/>
        <v>251828.15</v>
      </c>
    </row>
    <row r="30" spans="1:61" x14ac:dyDescent="0.25">
      <c r="A30" s="31">
        <v>23</v>
      </c>
      <c r="B30" s="32" t="s">
        <v>61</v>
      </c>
      <c r="C30" s="34">
        <v>12357</v>
      </c>
      <c r="D30" s="30">
        <v>21166.34</v>
      </c>
      <c r="E30" s="30">
        <v>11903</v>
      </c>
      <c r="F30" s="30">
        <v>22905.360000000001</v>
      </c>
      <c r="G30" s="30">
        <v>2648</v>
      </c>
      <c r="H30" s="30">
        <v>4064.76</v>
      </c>
      <c r="I30" s="30">
        <v>7628</v>
      </c>
      <c r="J30" s="30">
        <v>6301.87</v>
      </c>
      <c r="K30" s="58">
        <f t="shared" ref="K30:L49" si="5">C30+E30+G30+I30</f>
        <v>34536</v>
      </c>
      <c r="L30" s="59">
        <f t="shared" si="5"/>
        <v>54438.33</v>
      </c>
      <c r="M30" s="34">
        <v>1764</v>
      </c>
      <c r="N30" s="30">
        <v>3486.53</v>
      </c>
      <c r="O30" s="30">
        <v>749</v>
      </c>
      <c r="P30" s="30">
        <v>1648.91</v>
      </c>
      <c r="Q30" s="30">
        <v>437</v>
      </c>
      <c r="R30" s="30">
        <v>1136.08</v>
      </c>
      <c r="S30" s="30">
        <v>138</v>
      </c>
      <c r="T30" s="30">
        <v>185.89</v>
      </c>
      <c r="U30" s="30">
        <v>517</v>
      </c>
      <c r="V30" s="30">
        <v>803.58</v>
      </c>
      <c r="W30" s="52">
        <f t="shared" ref="W30:X49" si="6">M30+O30+Q30+S30+U30</f>
        <v>3605</v>
      </c>
      <c r="X30" s="53">
        <f t="shared" si="6"/>
        <v>7260.9900000000007</v>
      </c>
      <c r="Y30" s="34">
        <v>113</v>
      </c>
      <c r="Z30" s="30">
        <v>416.96</v>
      </c>
      <c r="AA30" s="30">
        <v>170</v>
      </c>
      <c r="AB30" s="30">
        <v>432.36</v>
      </c>
      <c r="AC30" s="30">
        <v>1646</v>
      </c>
      <c r="AD30" s="30">
        <v>4957.84</v>
      </c>
      <c r="AE30" s="30">
        <v>131</v>
      </c>
      <c r="AF30" s="30">
        <v>155.63999999999999</v>
      </c>
      <c r="AG30" s="30">
        <v>68</v>
      </c>
      <c r="AH30" s="30">
        <v>100.22</v>
      </c>
      <c r="AI30" s="30">
        <v>1815</v>
      </c>
      <c r="AJ30" s="33">
        <v>2849.86</v>
      </c>
      <c r="AK30" s="46">
        <f t="shared" ref="AK30:AL49" si="7">K30+W30+Y30+AA30+AC30+AE30+AG30+AI30</f>
        <v>42084</v>
      </c>
      <c r="AL30" s="47">
        <f t="shared" si="7"/>
        <v>70612.2</v>
      </c>
      <c r="AM30" s="34">
        <v>5615</v>
      </c>
      <c r="AN30" s="33">
        <v>8806.9699999999993</v>
      </c>
      <c r="AO30" s="27"/>
      <c r="AP30" s="34">
        <v>0</v>
      </c>
      <c r="AQ30" s="33">
        <v>0</v>
      </c>
      <c r="AR30" s="34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64">
        <f t="shared" si="3"/>
        <v>0</v>
      </c>
      <c r="AY30" s="65">
        <f t="shared" si="3"/>
        <v>0</v>
      </c>
      <c r="AZ30" s="34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3">
        <v>0</v>
      </c>
      <c r="BH30" s="70">
        <f t="shared" si="4"/>
        <v>0</v>
      </c>
      <c r="BI30" s="71">
        <f t="shared" si="4"/>
        <v>0</v>
      </c>
    </row>
    <row r="31" spans="1:61" x14ac:dyDescent="0.25">
      <c r="A31" s="31">
        <v>24</v>
      </c>
      <c r="B31" s="32" t="s">
        <v>62</v>
      </c>
      <c r="C31" s="34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58">
        <f t="shared" si="5"/>
        <v>0</v>
      </c>
      <c r="L31" s="59">
        <f t="shared" si="5"/>
        <v>0</v>
      </c>
      <c r="M31" s="34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326</v>
      </c>
      <c r="V31" s="30">
        <v>0</v>
      </c>
      <c r="W31" s="52">
        <f t="shared" si="6"/>
        <v>326</v>
      </c>
      <c r="X31" s="53">
        <f t="shared" si="6"/>
        <v>0</v>
      </c>
      <c r="Y31" s="34">
        <v>0</v>
      </c>
      <c r="Z31" s="30">
        <v>0</v>
      </c>
      <c r="AA31" s="30">
        <v>3</v>
      </c>
      <c r="AB31" s="30">
        <v>62</v>
      </c>
      <c r="AC31" s="30">
        <v>171</v>
      </c>
      <c r="AD31" s="30">
        <v>1692</v>
      </c>
      <c r="AE31" s="30">
        <v>0</v>
      </c>
      <c r="AF31" s="30">
        <v>0</v>
      </c>
      <c r="AG31" s="30">
        <v>0</v>
      </c>
      <c r="AH31" s="30">
        <v>0</v>
      </c>
      <c r="AI31" s="30">
        <v>38</v>
      </c>
      <c r="AJ31" s="33">
        <v>96</v>
      </c>
      <c r="AK31" s="46">
        <f t="shared" si="7"/>
        <v>538</v>
      </c>
      <c r="AL31" s="47">
        <f t="shared" si="7"/>
        <v>1850</v>
      </c>
      <c r="AM31" s="34">
        <v>600</v>
      </c>
      <c r="AN31" s="33">
        <v>488</v>
      </c>
      <c r="AO31" s="27"/>
      <c r="AP31" s="34">
        <v>0</v>
      </c>
      <c r="AQ31" s="33">
        <v>0</v>
      </c>
      <c r="AR31" s="34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64">
        <f t="shared" si="3"/>
        <v>0</v>
      </c>
      <c r="AY31" s="65">
        <f t="shared" si="3"/>
        <v>0</v>
      </c>
      <c r="AZ31" s="34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309</v>
      </c>
      <c r="BG31" s="33">
        <v>2985.3539999999998</v>
      </c>
      <c r="BH31" s="70">
        <f t="shared" si="4"/>
        <v>309</v>
      </c>
      <c r="BI31" s="71">
        <f t="shared" si="4"/>
        <v>2985.3539999999998</v>
      </c>
    </row>
    <row r="32" spans="1:61" x14ac:dyDescent="0.25">
      <c r="A32" s="31">
        <v>25</v>
      </c>
      <c r="B32" s="32" t="s">
        <v>63</v>
      </c>
      <c r="C32" s="34">
        <v>44290</v>
      </c>
      <c r="D32" s="30">
        <v>59529.94</v>
      </c>
      <c r="E32" s="30">
        <v>14916</v>
      </c>
      <c r="F32" s="30">
        <v>27594.58</v>
      </c>
      <c r="G32" s="30">
        <v>186</v>
      </c>
      <c r="H32" s="30">
        <v>782.66</v>
      </c>
      <c r="I32" s="30">
        <v>696</v>
      </c>
      <c r="J32" s="30">
        <v>967.45</v>
      </c>
      <c r="K32" s="58">
        <f t="shared" si="5"/>
        <v>60088</v>
      </c>
      <c r="L32" s="59">
        <f t="shared" si="5"/>
        <v>88874.63</v>
      </c>
      <c r="M32" s="34">
        <v>2228</v>
      </c>
      <c r="N32" s="30">
        <v>7298.65</v>
      </c>
      <c r="O32" s="30">
        <v>836</v>
      </c>
      <c r="P32" s="30">
        <v>8031.65</v>
      </c>
      <c r="Q32" s="30">
        <v>964</v>
      </c>
      <c r="R32" s="30">
        <v>9397.31</v>
      </c>
      <c r="S32" s="30">
        <v>215</v>
      </c>
      <c r="T32" s="30">
        <v>300.08999999999997</v>
      </c>
      <c r="U32" s="30">
        <v>3018</v>
      </c>
      <c r="V32" s="30">
        <v>4199.49</v>
      </c>
      <c r="W32" s="52">
        <f t="shared" si="6"/>
        <v>7261</v>
      </c>
      <c r="X32" s="53">
        <f t="shared" si="6"/>
        <v>29227.190000000002</v>
      </c>
      <c r="Y32" s="34">
        <v>17</v>
      </c>
      <c r="Z32" s="30">
        <v>61.92</v>
      </c>
      <c r="AA32" s="30">
        <v>479</v>
      </c>
      <c r="AB32" s="30">
        <v>1698.39</v>
      </c>
      <c r="AC32" s="30">
        <v>2307</v>
      </c>
      <c r="AD32" s="30">
        <v>18763.79</v>
      </c>
      <c r="AE32" s="30">
        <v>367</v>
      </c>
      <c r="AF32" s="30">
        <v>765.74</v>
      </c>
      <c r="AG32" s="30">
        <v>611</v>
      </c>
      <c r="AH32" s="30">
        <v>1478.63</v>
      </c>
      <c r="AI32" s="30">
        <v>6505</v>
      </c>
      <c r="AJ32" s="33">
        <v>8852.2800000000007</v>
      </c>
      <c r="AK32" s="46">
        <f t="shared" si="7"/>
        <v>77635</v>
      </c>
      <c r="AL32" s="47">
        <f t="shared" si="7"/>
        <v>149722.57</v>
      </c>
      <c r="AM32" s="34">
        <v>10923</v>
      </c>
      <c r="AN32" s="33">
        <v>17489.79</v>
      </c>
      <c r="AO32" s="27"/>
      <c r="AP32" s="34">
        <v>0</v>
      </c>
      <c r="AQ32" s="33">
        <v>0</v>
      </c>
      <c r="AR32" s="34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64">
        <f t="shared" si="3"/>
        <v>0</v>
      </c>
      <c r="AY32" s="65">
        <f t="shared" si="3"/>
        <v>0</v>
      </c>
      <c r="AZ32" s="34">
        <v>14</v>
      </c>
      <c r="BA32" s="30">
        <v>743.14149999999995</v>
      </c>
      <c r="BB32" s="30">
        <v>62</v>
      </c>
      <c r="BC32" s="30">
        <v>2161.8850000000002</v>
      </c>
      <c r="BD32" s="30">
        <v>2984</v>
      </c>
      <c r="BE32" s="30">
        <v>5461.741</v>
      </c>
      <c r="BF32" s="30">
        <v>2853</v>
      </c>
      <c r="BG32" s="33">
        <v>6643.1244999999999</v>
      </c>
      <c r="BH32" s="70">
        <f t="shared" si="4"/>
        <v>5913</v>
      </c>
      <c r="BI32" s="71">
        <f t="shared" si="4"/>
        <v>15009.892</v>
      </c>
    </row>
    <row r="33" spans="1:61" ht="30" x14ac:dyDescent="0.25">
      <c r="A33" s="31">
        <v>26</v>
      </c>
      <c r="B33" s="32" t="s">
        <v>64</v>
      </c>
      <c r="C33" s="34">
        <v>154441</v>
      </c>
      <c r="D33" s="30">
        <v>185008.61</v>
      </c>
      <c r="E33" s="30">
        <v>11911</v>
      </c>
      <c r="F33" s="30">
        <v>20812.8</v>
      </c>
      <c r="G33" s="30">
        <v>4797</v>
      </c>
      <c r="H33" s="30">
        <v>8765.44</v>
      </c>
      <c r="I33" s="30">
        <v>7829</v>
      </c>
      <c r="J33" s="30">
        <v>9136.76</v>
      </c>
      <c r="K33" s="58">
        <f t="shared" si="5"/>
        <v>178978</v>
      </c>
      <c r="L33" s="59">
        <f t="shared" si="5"/>
        <v>223723.61</v>
      </c>
      <c r="M33" s="34">
        <v>10512</v>
      </c>
      <c r="N33" s="30">
        <v>12652.44</v>
      </c>
      <c r="O33" s="30">
        <v>5268</v>
      </c>
      <c r="P33" s="30">
        <v>9727.7999999999993</v>
      </c>
      <c r="Q33" s="30">
        <v>2568</v>
      </c>
      <c r="R33" s="30">
        <v>4721.3999999999996</v>
      </c>
      <c r="S33" s="30">
        <v>1748</v>
      </c>
      <c r="T33" s="30">
        <v>2921.36</v>
      </c>
      <c r="U33" s="30">
        <v>2810</v>
      </c>
      <c r="V33" s="30">
        <v>2142.6799999999998</v>
      </c>
      <c r="W33" s="52">
        <f t="shared" si="6"/>
        <v>22906</v>
      </c>
      <c r="X33" s="53">
        <f t="shared" si="6"/>
        <v>32165.68</v>
      </c>
      <c r="Y33" s="34">
        <v>742</v>
      </c>
      <c r="Z33" s="30">
        <v>644.39</v>
      </c>
      <c r="AA33" s="30">
        <v>1098</v>
      </c>
      <c r="AB33" s="30">
        <v>2860.55</v>
      </c>
      <c r="AC33" s="30">
        <v>3080</v>
      </c>
      <c r="AD33" s="30">
        <v>12237.72</v>
      </c>
      <c r="AE33" s="30">
        <v>870</v>
      </c>
      <c r="AF33" s="30">
        <v>973.6</v>
      </c>
      <c r="AG33" s="30">
        <v>250</v>
      </c>
      <c r="AH33" s="30">
        <v>418.95</v>
      </c>
      <c r="AI33" s="30">
        <v>11891</v>
      </c>
      <c r="AJ33" s="33">
        <v>14065.9</v>
      </c>
      <c r="AK33" s="46">
        <f t="shared" si="7"/>
        <v>219815</v>
      </c>
      <c r="AL33" s="47">
        <f t="shared" si="7"/>
        <v>287090.39999999997</v>
      </c>
      <c r="AM33" s="34">
        <v>18054</v>
      </c>
      <c r="AN33" s="33">
        <v>26868.799999999999</v>
      </c>
      <c r="AO33" s="27"/>
      <c r="AP33" s="34">
        <v>0</v>
      </c>
      <c r="AQ33" s="33">
        <v>0</v>
      </c>
      <c r="AR33" s="34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64">
        <f t="shared" si="3"/>
        <v>0</v>
      </c>
      <c r="AY33" s="65">
        <f t="shared" si="3"/>
        <v>0</v>
      </c>
      <c r="AZ33" s="34">
        <v>0</v>
      </c>
      <c r="BA33" s="30">
        <v>0</v>
      </c>
      <c r="BB33" s="30">
        <v>0</v>
      </c>
      <c r="BC33" s="30">
        <v>0</v>
      </c>
      <c r="BD33" s="30">
        <v>231</v>
      </c>
      <c r="BE33" s="30">
        <v>193.476</v>
      </c>
      <c r="BF33" s="30">
        <v>4205</v>
      </c>
      <c r="BG33" s="33">
        <v>14403.7155</v>
      </c>
      <c r="BH33" s="70">
        <f t="shared" si="4"/>
        <v>4436</v>
      </c>
      <c r="BI33" s="71">
        <f t="shared" si="4"/>
        <v>14597.191500000001</v>
      </c>
    </row>
    <row r="34" spans="1:61" x14ac:dyDescent="0.25">
      <c r="A34" s="31">
        <v>27</v>
      </c>
      <c r="B34" s="32" t="s">
        <v>65</v>
      </c>
      <c r="C34" s="34">
        <v>173917</v>
      </c>
      <c r="D34" s="30">
        <v>240814.78</v>
      </c>
      <c r="E34" s="30">
        <v>21897</v>
      </c>
      <c r="F34" s="30">
        <v>49038.02</v>
      </c>
      <c r="G34" s="30">
        <v>7432</v>
      </c>
      <c r="H34" s="30">
        <v>15821.53</v>
      </c>
      <c r="I34" s="30">
        <v>2493</v>
      </c>
      <c r="J34" s="30">
        <v>6431.15</v>
      </c>
      <c r="K34" s="58">
        <f t="shared" si="5"/>
        <v>205739</v>
      </c>
      <c r="L34" s="59">
        <f t="shared" si="5"/>
        <v>312105.48000000004</v>
      </c>
      <c r="M34" s="34">
        <v>2444</v>
      </c>
      <c r="N34" s="30">
        <v>10269.4</v>
      </c>
      <c r="O34" s="30">
        <v>5947</v>
      </c>
      <c r="P34" s="30">
        <v>17411.53</v>
      </c>
      <c r="Q34" s="30">
        <v>220</v>
      </c>
      <c r="R34" s="30">
        <v>12889.64</v>
      </c>
      <c r="S34" s="30">
        <v>727</v>
      </c>
      <c r="T34" s="30">
        <v>1320.7</v>
      </c>
      <c r="U34" s="30">
        <v>3173</v>
      </c>
      <c r="V34" s="30">
        <v>12045.31</v>
      </c>
      <c r="W34" s="52">
        <f t="shared" si="6"/>
        <v>12511</v>
      </c>
      <c r="X34" s="53">
        <f t="shared" si="6"/>
        <v>53936.579999999994</v>
      </c>
      <c r="Y34" s="34">
        <v>3</v>
      </c>
      <c r="Z34" s="30">
        <v>460</v>
      </c>
      <c r="AA34" s="30">
        <v>912</v>
      </c>
      <c r="AB34" s="30">
        <v>2480.81</v>
      </c>
      <c r="AC34" s="30">
        <v>1964</v>
      </c>
      <c r="AD34" s="30">
        <v>21981.79</v>
      </c>
      <c r="AE34" s="30">
        <v>389</v>
      </c>
      <c r="AF34" s="30">
        <v>626.5</v>
      </c>
      <c r="AG34" s="30">
        <v>187</v>
      </c>
      <c r="AH34" s="30">
        <v>890.5</v>
      </c>
      <c r="AI34" s="30">
        <v>4297</v>
      </c>
      <c r="AJ34" s="33">
        <v>4689.04</v>
      </c>
      <c r="AK34" s="46">
        <f t="shared" si="7"/>
        <v>226002</v>
      </c>
      <c r="AL34" s="47">
        <f t="shared" si="7"/>
        <v>397170.7</v>
      </c>
      <c r="AM34" s="34">
        <v>19837</v>
      </c>
      <c r="AN34" s="33">
        <v>22787.23</v>
      </c>
      <c r="AO34" s="27"/>
      <c r="AP34" s="34">
        <v>0</v>
      </c>
      <c r="AQ34" s="33">
        <v>0</v>
      </c>
      <c r="AR34" s="34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64">
        <f t="shared" si="3"/>
        <v>0</v>
      </c>
      <c r="AY34" s="65">
        <f t="shared" si="3"/>
        <v>0</v>
      </c>
      <c r="AZ34" s="34">
        <v>0</v>
      </c>
      <c r="BA34" s="30">
        <v>0</v>
      </c>
      <c r="BB34" s="30">
        <v>56</v>
      </c>
      <c r="BC34" s="30">
        <v>1671.18</v>
      </c>
      <c r="BD34" s="30">
        <v>3167</v>
      </c>
      <c r="BE34" s="30">
        <v>5708.3239999999996</v>
      </c>
      <c r="BF34" s="30">
        <v>925</v>
      </c>
      <c r="BG34" s="33">
        <v>17447.696499999998</v>
      </c>
      <c r="BH34" s="70">
        <f t="shared" si="4"/>
        <v>4148</v>
      </c>
      <c r="BI34" s="71">
        <f t="shared" si="4"/>
        <v>24827.200499999999</v>
      </c>
    </row>
    <row r="35" spans="1:61" x14ac:dyDescent="0.25">
      <c r="A35" s="31">
        <v>28</v>
      </c>
      <c r="B35" s="38" t="s">
        <v>66</v>
      </c>
      <c r="C35" s="34">
        <v>35376</v>
      </c>
      <c r="D35" s="30">
        <v>84151.86</v>
      </c>
      <c r="E35" s="30">
        <v>14215</v>
      </c>
      <c r="F35" s="30">
        <v>60443.94</v>
      </c>
      <c r="G35" s="30">
        <v>1715</v>
      </c>
      <c r="H35" s="30">
        <v>13491.78</v>
      </c>
      <c r="I35" s="30">
        <v>1955</v>
      </c>
      <c r="J35" s="30">
        <v>14634.84</v>
      </c>
      <c r="K35" s="58">
        <f t="shared" si="5"/>
        <v>53261</v>
      </c>
      <c r="L35" s="59">
        <f t="shared" si="5"/>
        <v>172722.41999999998</v>
      </c>
      <c r="M35" s="34">
        <v>5600</v>
      </c>
      <c r="N35" s="30">
        <v>52046.85</v>
      </c>
      <c r="O35" s="30">
        <v>7446</v>
      </c>
      <c r="P35" s="30">
        <v>41561.620000000003</v>
      </c>
      <c r="Q35" s="30">
        <v>1276</v>
      </c>
      <c r="R35" s="30">
        <v>33175.75</v>
      </c>
      <c r="S35" s="30">
        <v>594</v>
      </c>
      <c r="T35" s="30">
        <v>6884.46</v>
      </c>
      <c r="U35" s="30">
        <v>38916</v>
      </c>
      <c r="V35" s="30">
        <v>19275.75</v>
      </c>
      <c r="W35" s="52">
        <f t="shared" si="6"/>
        <v>53832</v>
      </c>
      <c r="X35" s="53">
        <f t="shared" si="6"/>
        <v>152944.43</v>
      </c>
      <c r="Y35" s="34">
        <v>276</v>
      </c>
      <c r="Z35" s="30">
        <v>6854.8</v>
      </c>
      <c r="AA35" s="30">
        <v>1304</v>
      </c>
      <c r="AB35" s="30">
        <v>4385.9399999999996</v>
      </c>
      <c r="AC35" s="30">
        <v>3035</v>
      </c>
      <c r="AD35" s="30">
        <v>78083.8</v>
      </c>
      <c r="AE35" s="30">
        <v>315</v>
      </c>
      <c r="AF35" s="30">
        <v>1005.93</v>
      </c>
      <c r="AG35" s="30">
        <v>222</v>
      </c>
      <c r="AH35" s="30">
        <v>592.45000000000005</v>
      </c>
      <c r="AI35" s="30">
        <v>4898</v>
      </c>
      <c r="AJ35" s="33">
        <v>12075.2</v>
      </c>
      <c r="AK35" s="46">
        <f t="shared" si="7"/>
        <v>117143</v>
      </c>
      <c r="AL35" s="47">
        <f t="shared" si="7"/>
        <v>428664.97</v>
      </c>
      <c r="AM35" s="34">
        <v>8906</v>
      </c>
      <c r="AN35" s="33">
        <v>35439.21</v>
      </c>
      <c r="AO35" s="27"/>
      <c r="AP35" s="34">
        <v>0</v>
      </c>
      <c r="AQ35" s="33">
        <v>0</v>
      </c>
      <c r="AR35" s="34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64">
        <f t="shared" si="3"/>
        <v>0</v>
      </c>
      <c r="AY35" s="65">
        <f t="shared" si="3"/>
        <v>0</v>
      </c>
      <c r="AZ35" s="34">
        <v>19</v>
      </c>
      <c r="BA35" s="30">
        <v>51.209499999999998</v>
      </c>
      <c r="BB35" s="30">
        <v>8945</v>
      </c>
      <c r="BC35" s="30">
        <v>238681.43049999999</v>
      </c>
      <c r="BD35" s="30">
        <v>0</v>
      </c>
      <c r="BE35" s="30">
        <v>0</v>
      </c>
      <c r="BF35" s="30">
        <v>43495</v>
      </c>
      <c r="BG35" s="33">
        <v>680285.42099999997</v>
      </c>
      <c r="BH35" s="70">
        <f t="shared" si="4"/>
        <v>52459</v>
      </c>
      <c r="BI35" s="71">
        <f t="shared" si="4"/>
        <v>919018.06099999999</v>
      </c>
    </row>
    <row r="36" spans="1:61" x14ac:dyDescent="0.25">
      <c r="A36" s="31">
        <v>29</v>
      </c>
      <c r="B36" s="38" t="s">
        <v>67</v>
      </c>
      <c r="C36" s="34">
        <v>40</v>
      </c>
      <c r="D36" s="30">
        <v>35</v>
      </c>
      <c r="E36" s="30">
        <v>0</v>
      </c>
      <c r="F36" s="30">
        <v>0</v>
      </c>
      <c r="G36" s="30">
        <v>16</v>
      </c>
      <c r="H36" s="30">
        <v>22</v>
      </c>
      <c r="I36" s="30">
        <v>0</v>
      </c>
      <c r="J36" s="30">
        <v>0</v>
      </c>
      <c r="K36" s="58">
        <f t="shared" si="5"/>
        <v>56</v>
      </c>
      <c r="L36" s="59">
        <f t="shared" si="5"/>
        <v>57</v>
      </c>
      <c r="M36" s="34">
        <v>33</v>
      </c>
      <c r="N36" s="30">
        <v>763.26</v>
      </c>
      <c r="O36" s="30">
        <v>21</v>
      </c>
      <c r="P36" s="30">
        <v>1026.5999999999999</v>
      </c>
      <c r="Q36" s="30">
        <v>10</v>
      </c>
      <c r="R36" s="30">
        <v>1159.46</v>
      </c>
      <c r="S36" s="30">
        <v>10</v>
      </c>
      <c r="T36" s="30">
        <v>184.28</v>
      </c>
      <c r="U36" s="30">
        <v>426</v>
      </c>
      <c r="V36" s="30">
        <v>180</v>
      </c>
      <c r="W36" s="52">
        <f t="shared" si="6"/>
        <v>500</v>
      </c>
      <c r="X36" s="53">
        <f t="shared" si="6"/>
        <v>3313.6</v>
      </c>
      <c r="Y36" s="34">
        <v>0</v>
      </c>
      <c r="Z36" s="30">
        <v>0</v>
      </c>
      <c r="AA36" s="30">
        <v>13</v>
      </c>
      <c r="AB36" s="30">
        <v>35</v>
      </c>
      <c r="AC36" s="30">
        <v>73</v>
      </c>
      <c r="AD36" s="30">
        <v>414.32</v>
      </c>
      <c r="AE36" s="30">
        <v>10</v>
      </c>
      <c r="AF36" s="30">
        <v>10</v>
      </c>
      <c r="AG36" s="30">
        <v>0</v>
      </c>
      <c r="AH36" s="30">
        <v>0</v>
      </c>
      <c r="AI36" s="30">
        <v>65</v>
      </c>
      <c r="AJ36" s="33">
        <v>113.67</v>
      </c>
      <c r="AK36" s="46">
        <f t="shared" si="7"/>
        <v>717</v>
      </c>
      <c r="AL36" s="47">
        <f t="shared" si="7"/>
        <v>3943.59</v>
      </c>
      <c r="AM36" s="34">
        <v>94</v>
      </c>
      <c r="AN36" s="33">
        <v>283.89999999999998</v>
      </c>
      <c r="AO36" s="27"/>
      <c r="AP36" s="34">
        <v>92</v>
      </c>
      <c r="AQ36" s="33">
        <v>0</v>
      </c>
      <c r="AR36" s="34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64">
        <f t="shared" si="3"/>
        <v>0</v>
      </c>
      <c r="AY36" s="65">
        <f t="shared" si="3"/>
        <v>0</v>
      </c>
      <c r="AZ36" s="34">
        <v>4</v>
      </c>
      <c r="BA36" s="30">
        <v>16.835999999999999</v>
      </c>
      <c r="BB36" s="30">
        <v>0</v>
      </c>
      <c r="BC36" s="30">
        <v>0</v>
      </c>
      <c r="BD36" s="30">
        <v>0</v>
      </c>
      <c r="BE36" s="30">
        <v>0</v>
      </c>
      <c r="BF36" s="30">
        <v>46</v>
      </c>
      <c r="BG36" s="33">
        <v>1610.345</v>
      </c>
      <c r="BH36" s="70">
        <f t="shared" si="4"/>
        <v>142</v>
      </c>
      <c r="BI36" s="71">
        <f t="shared" si="4"/>
        <v>1627.181</v>
      </c>
    </row>
    <row r="37" spans="1:61" x14ac:dyDescent="0.25">
      <c r="A37" s="31">
        <v>30</v>
      </c>
      <c r="B37" s="38" t="s">
        <v>68</v>
      </c>
      <c r="C37" s="34">
        <v>0</v>
      </c>
      <c r="D37" s="30">
        <v>0</v>
      </c>
      <c r="E37" s="30">
        <v>478</v>
      </c>
      <c r="F37" s="30">
        <v>1050.82</v>
      </c>
      <c r="G37" s="30">
        <v>0</v>
      </c>
      <c r="H37" s="30">
        <v>0</v>
      </c>
      <c r="I37" s="30">
        <v>20</v>
      </c>
      <c r="J37" s="30">
        <v>200</v>
      </c>
      <c r="K37" s="58">
        <f t="shared" si="5"/>
        <v>498</v>
      </c>
      <c r="L37" s="59">
        <f t="shared" si="5"/>
        <v>1250.82</v>
      </c>
      <c r="M37" s="34">
        <v>79</v>
      </c>
      <c r="N37" s="30">
        <v>2034.45</v>
      </c>
      <c r="O37" s="30">
        <v>74</v>
      </c>
      <c r="P37" s="30">
        <v>8435.4699999999993</v>
      </c>
      <c r="Q37" s="30">
        <v>35</v>
      </c>
      <c r="R37" s="30">
        <v>3096.9</v>
      </c>
      <c r="S37" s="30">
        <v>28</v>
      </c>
      <c r="T37" s="30">
        <v>258.14999999999998</v>
      </c>
      <c r="U37" s="30">
        <v>118</v>
      </c>
      <c r="V37" s="30">
        <v>33</v>
      </c>
      <c r="W37" s="52">
        <f t="shared" si="6"/>
        <v>334</v>
      </c>
      <c r="X37" s="53">
        <f t="shared" si="6"/>
        <v>13857.97</v>
      </c>
      <c r="Y37" s="34">
        <v>0</v>
      </c>
      <c r="Z37" s="30">
        <v>0</v>
      </c>
      <c r="AA37" s="30">
        <v>46</v>
      </c>
      <c r="AB37" s="30">
        <v>81</v>
      </c>
      <c r="AC37" s="30">
        <v>237</v>
      </c>
      <c r="AD37" s="30">
        <v>1686.08</v>
      </c>
      <c r="AE37" s="30">
        <v>0</v>
      </c>
      <c r="AF37" s="30">
        <v>10</v>
      </c>
      <c r="AG37" s="30">
        <v>0</v>
      </c>
      <c r="AH37" s="30">
        <v>0</v>
      </c>
      <c r="AI37" s="30">
        <v>81</v>
      </c>
      <c r="AJ37" s="33">
        <v>137.35</v>
      </c>
      <c r="AK37" s="46">
        <f t="shared" si="7"/>
        <v>1196</v>
      </c>
      <c r="AL37" s="47">
        <f t="shared" si="7"/>
        <v>17023.219999999998</v>
      </c>
      <c r="AM37" s="34">
        <v>4595</v>
      </c>
      <c r="AN37" s="33">
        <v>198.23</v>
      </c>
      <c r="AO37" s="27"/>
      <c r="AP37" s="34">
        <v>0</v>
      </c>
      <c r="AQ37" s="33">
        <v>0</v>
      </c>
      <c r="AR37" s="34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64">
        <f t="shared" si="3"/>
        <v>0</v>
      </c>
      <c r="AY37" s="65">
        <f t="shared" si="3"/>
        <v>0</v>
      </c>
      <c r="AZ37" s="34">
        <v>4</v>
      </c>
      <c r="BA37" s="30">
        <v>44.424500000000002</v>
      </c>
      <c r="BB37" s="30">
        <v>10</v>
      </c>
      <c r="BC37" s="30">
        <v>250.148</v>
      </c>
      <c r="BD37" s="30">
        <v>666</v>
      </c>
      <c r="BE37" s="30">
        <v>2014.6735000000001</v>
      </c>
      <c r="BF37" s="30">
        <v>158</v>
      </c>
      <c r="BG37" s="33">
        <v>13040.459500000001</v>
      </c>
      <c r="BH37" s="70">
        <f t="shared" si="4"/>
        <v>838</v>
      </c>
      <c r="BI37" s="71">
        <f t="shared" si="4"/>
        <v>15349.7055</v>
      </c>
    </row>
    <row r="38" spans="1:61" x14ac:dyDescent="0.25">
      <c r="A38" s="31">
        <v>31</v>
      </c>
      <c r="B38" s="38" t="s">
        <v>69</v>
      </c>
      <c r="C38" s="34">
        <v>2043</v>
      </c>
      <c r="D38" s="30">
        <v>3878.18</v>
      </c>
      <c r="E38" s="30">
        <v>2203</v>
      </c>
      <c r="F38" s="30">
        <v>10058.4</v>
      </c>
      <c r="G38" s="30">
        <v>92</v>
      </c>
      <c r="H38" s="30">
        <v>484</v>
      </c>
      <c r="I38" s="30">
        <v>254</v>
      </c>
      <c r="J38" s="30">
        <v>504</v>
      </c>
      <c r="K38" s="58">
        <f t="shared" si="5"/>
        <v>4592</v>
      </c>
      <c r="L38" s="59">
        <f t="shared" si="5"/>
        <v>14924.58</v>
      </c>
      <c r="M38" s="34">
        <v>613</v>
      </c>
      <c r="N38" s="30">
        <v>5185.21</v>
      </c>
      <c r="O38" s="30">
        <v>4413</v>
      </c>
      <c r="P38" s="30">
        <v>8267.09</v>
      </c>
      <c r="Q38" s="30">
        <v>220</v>
      </c>
      <c r="R38" s="30">
        <v>3493.62</v>
      </c>
      <c r="S38" s="30">
        <v>34</v>
      </c>
      <c r="T38" s="30">
        <v>48.39</v>
      </c>
      <c r="U38" s="30">
        <v>1885</v>
      </c>
      <c r="V38" s="30">
        <v>1047.18</v>
      </c>
      <c r="W38" s="52">
        <f t="shared" si="6"/>
        <v>7165</v>
      </c>
      <c r="X38" s="53">
        <f t="shared" si="6"/>
        <v>18041.489999999998</v>
      </c>
      <c r="Y38" s="34">
        <v>12</v>
      </c>
      <c r="Z38" s="30">
        <v>280</v>
      </c>
      <c r="AA38" s="30">
        <v>60</v>
      </c>
      <c r="AB38" s="30">
        <v>386.99</v>
      </c>
      <c r="AC38" s="30">
        <v>224</v>
      </c>
      <c r="AD38" s="30">
        <v>2994.64</v>
      </c>
      <c r="AE38" s="30">
        <v>31</v>
      </c>
      <c r="AF38" s="30">
        <v>38.26</v>
      </c>
      <c r="AG38" s="30">
        <v>43</v>
      </c>
      <c r="AH38" s="30">
        <v>78.319999999999993</v>
      </c>
      <c r="AI38" s="30">
        <v>590</v>
      </c>
      <c r="AJ38" s="33">
        <v>1187.45</v>
      </c>
      <c r="AK38" s="46">
        <f t="shared" si="7"/>
        <v>12717</v>
      </c>
      <c r="AL38" s="47">
        <f t="shared" si="7"/>
        <v>37931.729999999996</v>
      </c>
      <c r="AM38" s="34">
        <v>23185</v>
      </c>
      <c r="AN38" s="33">
        <v>3903.19</v>
      </c>
      <c r="AO38" s="27"/>
      <c r="AP38" s="34">
        <v>0</v>
      </c>
      <c r="AQ38" s="33">
        <v>361.1</v>
      </c>
      <c r="AR38" s="34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64">
        <f t="shared" si="3"/>
        <v>0</v>
      </c>
      <c r="AY38" s="65">
        <f t="shared" si="3"/>
        <v>0</v>
      </c>
      <c r="AZ38" s="34">
        <v>29</v>
      </c>
      <c r="BA38" s="30">
        <v>78.2</v>
      </c>
      <c r="BB38" s="30">
        <v>300</v>
      </c>
      <c r="BC38" s="30">
        <v>8659.5</v>
      </c>
      <c r="BD38" s="30">
        <v>2</v>
      </c>
      <c r="BE38" s="30">
        <v>2.2999999999999998</v>
      </c>
      <c r="BF38" s="30">
        <v>2940</v>
      </c>
      <c r="BG38" s="33">
        <v>52900</v>
      </c>
      <c r="BH38" s="70">
        <f t="shared" si="4"/>
        <v>3271</v>
      </c>
      <c r="BI38" s="71">
        <f t="shared" si="4"/>
        <v>62001.1</v>
      </c>
    </row>
    <row r="39" spans="1:61" x14ac:dyDescent="0.25">
      <c r="A39" s="31">
        <v>32</v>
      </c>
      <c r="B39" s="38" t="s">
        <v>70</v>
      </c>
      <c r="C39" s="34">
        <v>253</v>
      </c>
      <c r="D39" s="30">
        <v>674.49</v>
      </c>
      <c r="E39" s="30">
        <v>485</v>
      </c>
      <c r="F39" s="30">
        <v>1107.56</v>
      </c>
      <c r="G39" s="30">
        <v>0</v>
      </c>
      <c r="H39" s="30">
        <v>0</v>
      </c>
      <c r="I39" s="30">
        <v>0</v>
      </c>
      <c r="J39" s="30">
        <v>0</v>
      </c>
      <c r="K39" s="58">
        <f t="shared" si="5"/>
        <v>738</v>
      </c>
      <c r="L39" s="59">
        <f t="shared" si="5"/>
        <v>1782.05</v>
      </c>
      <c r="M39" s="34">
        <v>95</v>
      </c>
      <c r="N39" s="30">
        <v>586.9</v>
      </c>
      <c r="O39" s="30">
        <v>49</v>
      </c>
      <c r="P39" s="30">
        <v>758.39</v>
      </c>
      <c r="Q39" s="30">
        <v>71</v>
      </c>
      <c r="R39" s="30">
        <v>1114.69</v>
      </c>
      <c r="S39" s="30">
        <v>0</v>
      </c>
      <c r="T39" s="30">
        <v>0</v>
      </c>
      <c r="U39" s="30">
        <v>167</v>
      </c>
      <c r="V39" s="30">
        <v>29</v>
      </c>
      <c r="W39" s="52">
        <f t="shared" si="6"/>
        <v>382</v>
      </c>
      <c r="X39" s="53">
        <f t="shared" si="6"/>
        <v>2488.98</v>
      </c>
      <c r="Y39" s="34">
        <v>0</v>
      </c>
      <c r="Z39" s="30">
        <v>0</v>
      </c>
      <c r="AA39" s="30">
        <v>2</v>
      </c>
      <c r="AB39" s="30">
        <v>12</v>
      </c>
      <c r="AC39" s="30">
        <v>208</v>
      </c>
      <c r="AD39" s="30">
        <v>841</v>
      </c>
      <c r="AE39" s="30">
        <v>4</v>
      </c>
      <c r="AF39" s="30">
        <v>10</v>
      </c>
      <c r="AG39" s="30">
        <v>0</v>
      </c>
      <c r="AH39" s="30">
        <v>0</v>
      </c>
      <c r="AI39" s="30">
        <v>112</v>
      </c>
      <c r="AJ39" s="33">
        <v>150.35</v>
      </c>
      <c r="AK39" s="46">
        <f t="shared" si="7"/>
        <v>1446</v>
      </c>
      <c r="AL39" s="47">
        <f t="shared" si="7"/>
        <v>5284.38</v>
      </c>
      <c r="AM39" s="34">
        <v>2702</v>
      </c>
      <c r="AN39" s="33">
        <v>166.19</v>
      </c>
      <c r="AO39" s="27"/>
      <c r="AP39" s="34">
        <v>0</v>
      </c>
      <c r="AQ39" s="33">
        <v>0</v>
      </c>
      <c r="AR39" s="34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64">
        <f t="shared" si="3"/>
        <v>0</v>
      </c>
      <c r="AY39" s="65">
        <f t="shared" si="3"/>
        <v>0</v>
      </c>
      <c r="AZ39" s="34">
        <v>0</v>
      </c>
      <c r="BA39" s="30">
        <v>0</v>
      </c>
      <c r="BB39" s="30">
        <v>19</v>
      </c>
      <c r="BC39" s="30">
        <v>197.8</v>
      </c>
      <c r="BD39" s="30">
        <v>35</v>
      </c>
      <c r="BE39" s="30">
        <v>172.5</v>
      </c>
      <c r="BF39" s="30">
        <v>1048</v>
      </c>
      <c r="BG39" s="33">
        <v>4005.45</v>
      </c>
      <c r="BH39" s="70">
        <f t="shared" si="4"/>
        <v>1102</v>
      </c>
      <c r="BI39" s="71">
        <f t="shared" si="4"/>
        <v>4375.75</v>
      </c>
    </row>
    <row r="40" spans="1:61" x14ac:dyDescent="0.25">
      <c r="A40" s="31">
        <v>33</v>
      </c>
      <c r="B40" s="38" t="s">
        <v>71</v>
      </c>
      <c r="C40" s="34">
        <v>5462</v>
      </c>
      <c r="D40" s="30">
        <v>10184.209999999999</v>
      </c>
      <c r="E40" s="30">
        <v>2099</v>
      </c>
      <c r="F40" s="30">
        <v>3506.16</v>
      </c>
      <c r="G40" s="30">
        <v>336</v>
      </c>
      <c r="H40" s="30">
        <v>653</v>
      </c>
      <c r="I40" s="30">
        <v>570</v>
      </c>
      <c r="J40" s="30">
        <v>1166</v>
      </c>
      <c r="K40" s="58">
        <f t="shared" si="5"/>
        <v>8467</v>
      </c>
      <c r="L40" s="59">
        <f t="shared" si="5"/>
        <v>15509.369999999999</v>
      </c>
      <c r="M40" s="34">
        <v>725</v>
      </c>
      <c r="N40" s="30">
        <v>3587.59</v>
      </c>
      <c r="O40" s="30">
        <v>6838</v>
      </c>
      <c r="P40" s="30">
        <v>10954.93</v>
      </c>
      <c r="Q40" s="30">
        <v>243</v>
      </c>
      <c r="R40" s="30">
        <v>5128.8</v>
      </c>
      <c r="S40" s="30">
        <v>55</v>
      </c>
      <c r="T40" s="30">
        <v>80.760000000000005</v>
      </c>
      <c r="U40" s="30">
        <v>2538</v>
      </c>
      <c r="V40" s="30">
        <v>2003.32</v>
      </c>
      <c r="W40" s="52">
        <f t="shared" si="6"/>
        <v>10399</v>
      </c>
      <c r="X40" s="53">
        <f t="shared" si="6"/>
        <v>21755.399999999998</v>
      </c>
      <c r="Y40" s="34">
        <v>48</v>
      </c>
      <c r="Z40" s="30">
        <v>220</v>
      </c>
      <c r="AA40" s="30">
        <v>250</v>
      </c>
      <c r="AB40" s="30">
        <v>691.94</v>
      </c>
      <c r="AC40" s="30">
        <v>908</v>
      </c>
      <c r="AD40" s="30">
        <v>8698.23</v>
      </c>
      <c r="AE40" s="30">
        <v>22</v>
      </c>
      <c r="AF40" s="30">
        <v>58.52</v>
      </c>
      <c r="AG40" s="30">
        <v>30</v>
      </c>
      <c r="AH40" s="30">
        <v>56.65</v>
      </c>
      <c r="AI40" s="30">
        <v>678</v>
      </c>
      <c r="AJ40" s="33">
        <v>1241.53</v>
      </c>
      <c r="AK40" s="46">
        <f t="shared" si="7"/>
        <v>20802</v>
      </c>
      <c r="AL40" s="47">
        <f t="shared" si="7"/>
        <v>48231.64</v>
      </c>
      <c r="AM40" s="34">
        <v>121322</v>
      </c>
      <c r="AN40" s="33">
        <v>3881</v>
      </c>
      <c r="AO40" s="27"/>
      <c r="AP40" s="34">
        <v>0</v>
      </c>
      <c r="AQ40" s="33">
        <v>0</v>
      </c>
      <c r="AR40" s="34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0</v>
      </c>
      <c r="AX40" s="64">
        <f t="shared" si="3"/>
        <v>0</v>
      </c>
      <c r="AY40" s="65">
        <f t="shared" si="3"/>
        <v>0</v>
      </c>
      <c r="AZ40" s="34">
        <v>3</v>
      </c>
      <c r="BA40" s="30">
        <v>26.956</v>
      </c>
      <c r="BB40" s="30">
        <v>180</v>
      </c>
      <c r="BC40" s="30">
        <v>9243.8955000000005</v>
      </c>
      <c r="BD40" s="30">
        <v>40</v>
      </c>
      <c r="BE40" s="30">
        <v>121.79649999999999</v>
      </c>
      <c r="BF40" s="30">
        <v>32232</v>
      </c>
      <c r="BG40" s="33">
        <v>277164.69699999999</v>
      </c>
      <c r="BH40" s="70">
        <f t="shared" si="4"/>
        <v>32455</v>
      </c>
      <c r="BI40" s="71">
        <f t="shared" si="4"/>
        <v>286557.34499999997</v>
      </c>
    </row>
    <row r="41" spans="1:61" x14ac:dyDescent="0.25">
      <c r="A41" s="31">
        <v>34</v>
      </c>
      <c r="B41" s="38" t="s">
        <v>72</v>
      </c>
      <c r="C41" s="34">
        <v>47909</v>
      </c>
      <c r="D41" s="30">
        <v>106000.35</v>
      </c>
      <c r="E41" s="30">
        <v>30238</v>
      </c>
      <c r="F41" s="30">
        <v>83043.19</v>
      </c>
      <c r="G41" s="30">
        <v>8402</v>
      </c>
      <c r="H41" s="30">
        <v>30761.22</v>
      </c>
      <c r="I41" s="30">
        <v>6778</v>
      </c>
      <c r="J41" s="30">
        <v>23623.18</v>
      </c>
      <c r="K41" s="58">
        <f t="shared" si="5"/>
        <v>93327</v>
      </c>
      <c r="L41" s="59">
        <f t="shared" si="5"/>
        <v>243427.94</v>
      </c>
      <c r="M41" s="34">
        <v>14482</v>
      </c>
      <c r="N41" s="30">
        <v>61713.440000000002</v>
      </c>
      <c r="O41" s="30">
        <v>8479</v>
      </c>
      <c r="P41" s="30">
        <v>96073.65</v>
      </c>
      <c r="Q41" s="30">
        <v>1886</v>
      </c>
      <c r="R41" s="30">
        <v>78628.039999999994</v>
      </c>
      <c r="S41" s="30">
        <v>1188</v>
      </c>
      <c r="T41" s="30">
        <v>8521.68</v>
      </c>
      <c r="U41" s="30">
        <v>73469</v>
      </c>
      <c r="V41" s="30">
        <v>35536.730000000003</v>
      </c>
      <c r="W41" s="52">
        <f t="shared" si="6"/>
        <v>99504</v>
      </c>
      <c r="X41" s="53">
        <f t="shared" si="6"/>
        <v>280473.53999999998</v>
      </c>
      <c r="Y41" s="34">
        <v>377</v>
      </c>
      <c r="Z41" s="30">
        <v>9853.1200000000008</v>
      </c>
      <c r="AA41" s="30">
        <v>1632</v>
      </c>
      <c r="AB41" s="30">
        <v>4828.2299999999996</v>
      </c>
      <c r="AC41" s="30">
        <v>3902</v>
      </c>
      <c r="AD41" s="30">
        <v>33014.089999999997</v>
      </c>
      <c r="AE41" s="30">
        <v>563</v>
      </c>
      <c r="AF41" s="30">
        <v>1051.3499999999999</v>
      </c>
      <c r="AG41" s="30">
        <v>293</v>
      </c>
      <c r="AH41" s="30">
        <v>877.26</v>
      </c>
      <c r="AI41" s="30">
        <v>19982</v>
      </c>
      <c r="AJ41" s="33">
        <v>20773.45</v>
      </c>
      <c r="AK41" s="46">
        <f t="shared" si="7"/>
        <v>219580</v>
      </c>
      <c r="AL41" s="47">
        <f t="shared" si="7"/>
        <v>594298.97999999986</v>
      </c>
      <c r="AM41" s="34">
        <v>304165</v>
      </c>
      <c r="AN41" s="33">
        <v>66933.960000000006</v>
      </c>
      <c r="AO41" s="27"/>
      <c r="AP41" s="34">
        <v>0</v>
      </c>
      <c r="AQ41" s="33">
        <v>0</v>
      </c>
      <c r="AR41" s="34">
        <v>0</v>
      </c>
      <c r="AS41" s="30">
        <v>0</v>
      </c>
      <c r="AT41" s="30">
        <v>0</v>
      </c>
      <c r="AU41" s="30">
        <v>0</v>
      </c>
      <c r="AV41" s="30">
        <v>0</v>
      </c>
      <c r="AW41" s="30">
        <v>0</v>
      </c>
      <c r="AX41" s="64">
        <f t="shared" si="3"/>
        <v>0</v>
      </c>
      <c r="AY41" s="65">
        <f t="shared" si="3"/>
        <v>0</v>
      </c>
      <c r="AZ41" s="34">
        <v>21</v>
      </c>
      <c r="BA41" s="30">
        <v>48.3</v>
      </c>
      <c r="BB41" s="30">
        <v>0</v>
      </c>
      <c r="BC41" s="30">
        <v>0</v>
      </c>
      <c r="BD41" s="30">
        <v>58013</v>
      </c>
      <c r="BE41" s="30">
        <v>159246.61799999999</v>
      </c>
      <c r="BF41" s="30">
        <v>280588</v>
      </c>
      <c r="BG41" s="33">
        <v>5595498.5125000002</v>
      </c>
      <c r="BH41" s="70">
        <f t="shared" si="4"/>
        <v>338622</v>
      </c>
      <c r="BI41" s="71">
        <f t="shared" si="4"/>
        <v>5754793.4304999998</v>
      </c>
    </row>
    <row r="42" spans="1:61" x14ac:dyDescent="0.25">
      <c r="A42" s="31">
        <v>35</v>
      </c>
      <c r="B42" s="38" t="s">
        <v>73</v>
      </c>
      <c r="C42" s="34">
        <v>30679</v>
      </c>
      <c r="D42" s="30">
        <v>84710.71</v>
      </c>
      <c r="E42" s="30">
        <v>21023</v>
      </c>
      <c r="F42" s="30">
        <v>55827.94</v>
      </c>
      <c r="G42" s="30">
        <v>4682</v>
      </c>
      <c r="H42" s="30">
        <v>13480.62</v>
      </c>
      <c r="I42" s="30">
        <v>5100</v>
      </c>
      <c r="J42" s="30">
        <v>12554.94</v>
      </c>
      <c r="K42" s="58">
        <f t="shared" si="5"/>
        <v>61484</v>
      </c>
      <c r="L42" s="59">
        <f t="shared" si="5"/>
        <v>166574.21000000002</v>
      </c>
      <c r="M42" s="34">
        <v>10266</v>
      </c>
      <c r="N42" s="30">
        <v>65469.41</v>
      </c>
      <c r="O42" s="30">
        <v>11138</v>
      </c>
      <c r="P42" s="30">
        <v>61453.89</v>
      </c>
      <c r="Q42" s="30">
        <v>2258</v>
      </c>
      <c r="R42" s="30">
        <v>71752.91</v>
      </c>
      <c r="S42" s="30">
        <v>805</v>
      </c>
      <c r="T42" s="30">
        <v>7088</v>
      </c>
      <c r="U42" s="30">
        <v>62504</v>
      </c>
      <c r="V42" s="30">
        <v>32952.03</v>
      </c>
      <c r="W42" s="52">
        <f t="shared" si="6"/>
        <v>86971</v>
      </c>
      <c r="X42" s="53">
        <f t="shared" si="6"/>
        <v>238716.24000000002</v>
      </c>
      <c r="Y42" s="34">
        <v>277</v>
      </c>
      <c r="Z42" s="30">
        <v>8848.48</v>
      </c>
      <c r="AA42" s="30">
        <v>1282</v>
      </c>
      <c r="AB42" s="30">
        <v>10176.200000000001</v>
      </c>
      <c r="AC42" s="30">
        <v>5529</v>
      </c>
      <c r="AD42" s="30">
        <v>71815.070000000007</v>
      </c>
      <c r="AE42" s="30">
        <v>317</v>
      </c>
      <c r="AF42" s="30">
        <v>963.84</v>
      </c>
      <c r="AG42" s="30">
        <v>190</v>
      </c>
      <c r="AH42" s="30">
        <v>485.3</v>
      </c>
      <c r="AI42" s="30">
        <v>6588</v>
      </c>
      <c r="AJ42" s="33">
        <v>16245.66</v>
      </c>
      <c r="AK42" s="46">
        <f t="shared" si="7"/>
        <v>162638</v>
      </c>
      <c r="AL42" s="47">
        <f t="shared" si="7"/>
        <v>513825.00000000006</v>
      </c>
      <c r="AM42" s="34">
        <v>42660</v>
      </c>
      <c r="AN42" s="33">
        <v>63770.01</v>
      </c>
      <c r="AO42" s="27"/>
      <c r="AP42" s="34">
        <v>0</v>
      </c>
      <c r="AQ42" s="33">
        <v>0</v>
      </c>
      <c r="AR42" s="34">
        <v>0</v>
      </c>
      <c r="AS42" s="30">
        <v>0</v>
      </c>
      <c r="AT42" s="30">
        <v>0</v>
      </c>
      <c r="AU42" s="30">
        <v>0</v>
      </c>
      <c r="AV42" s="30">
        <v>0</v>
      </c>
      <c r="AW42" s="30">
        <v>0</v>
      </c>
      <c r="AX42" s="64">
        <f t="shared" si="3"/>
        <v>0</v>
      </c>
      <c r="AY42" s="65">
        <f t="shared" si="3"/>
        <v>0</v>
      </c>
      <c r="AZ42" s="34">
        <v>0</v>
      </c>
      <c r="BA42" s="30">
        <v>0</v>
      </c>
      <c r="BB42" s="30">
        <v>19804</v>
      </c>
      <c r="BC42" s="30">
        <v>670661.97950000002</v>
      </c>
      <c r="BD42" s="30">
        <v>0</v>
      </c>
      <c r="BE42" s="30">
        <v>0</v>
      </c>
      <c r="BF42" s="30">
        <v>254602</v>
      </c>
      <c r="BG42" s="33">
        <v>1148150.6044999999</v>
      </c>
      <c r="BH42" s="70">
        <f t="shared" si="4"/>
        <v>274406</v>
      </c>
      <c r="BI42" s="71">
        <f t="shared" si="4"/>
        <v>1818812.5839999998</v>
      </c>
    </row>
    <row r="43" spans="1:61" x14ac:dyDescent="0.25">
      <c r="A43" s="31">
        <v>36</v>
      </c>
      <c r="B43" s="38" t="s">
        <v>74</v>
      </c>
      <c r="C43" s="34">
        <v>4146</v>
      </c>
      <c r="D43" s="30">
        <v>16628.740000000002</v>
      </c>
      <c r="E43" s="30">
        <v>1515</v>
      </c>
      <c r="F43" s="30">
        <v>3825.8</v>
      </c>
      <c r="G43" s="30">
        <v>567</v>
      </c>
      <c r="H43" s="30">
        <v>1669.92</v>
      </c>
      <c r="I43" s="30">
        <v>598</v>
      </c>
      <c r="J43" s="30">
        <v>1810.38</v>
      </c>
      <c r="K43" s="58">
        <f t="shared" si="5"/>
        <v>6826</v>
      </c>
      <c r="L43" s="59">
        <f t="shared" si="5"/>
        <v>23934.84</v>
      </c>
      <c r="M43" s="34">
        <v>1065</v>
      </c>
      <c r="N43" s="30">
        <v>12299.11</v>
      </c>
      <c r="O43" s="30">
        <v>607</v>
      </c>
      <c r="P43" s="30">
        <v>9028.4599999999991</v>
      </c>
      <c r="Q43" s="30">
        <v>263</v>
      </c>
      <c r="R43" s="30">
        <v>8498.26</v>
      </c>
      <c r="S43" s="30">
        <v>170</v>
      </c>
      <c r="T43" s="30">
        <v>744.48</v>
      </c>
      <c r="U43" s="30">
        <v>2903</v>
      </c>
      <c r="V43" s="30">
        <v>40477.230000000003</v>
      </c>
      <c r="W43" s="52">
        <f t="shared" si="6"/>
        <v>5008</v>
      </c>
      <c r="X43" s="53">
        <f t="shared" si="6"/>
        <v>71047.540000000008</v>
      </c>
      <c r="Y43" s="34">
        <v>11</v>
      </c>
      <c r="Z43" s="30">
        <v>359.36</v>
      </c>
      <c r="AA43" s="30">
        <v>344</v>
      </c>
      <c r="AB43" s="30">
        <v>651.79</v>
      </c>
      <c r="AC43" s="30">
        <v>1019</v>
      </c>
      <c r="AD43" s="30">
        <v>4808.01</v>
      </c>
      <c r="AE43" s="30">
        <v>77</v>
      </c>
      <c r="AF43" s="30">
        <v>244.3</v>
      </c>
      <c r="AG43" s="30">
        <v>80</v>
      </c>
      <c r="AH43" s="30">
        <v>183.39</v>
      </c>
      <c r="AI43" s="30">
        <v>1052</v>
      </c>
      <c r="AJ43" s="33">
        <v>2290.67</v>
      </c>
      <c r="AK43" s="46">
        <f t="shared" si="7"/>
        <v>14417</v>
      </c>
      <c r="AL43" s="47">
        <f t="shared" si="7"/>
        <v>103519.9</v>
      </c>
      <c r="AM43" s="34">
        <v>12827</v>
      </c>
      <c r="AN43" s="33">
        <v>5368.08</v>
      </c>
      <c r="AO43" s="27"/>
      <c r="AP43" s="34">
        <v>3</v>
      </c>
      <c r="AQ43" s="33">
        <v>0</v>
      </c>
      <c r="AR43" s="34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64">
        <f t="shared" si="3"/>
        <v>0</v>
      </c>
      <c r="AY43" s="65">
        <f t="shared" si="3"/>
        <v>0</v>
      </c>
      <c r="AZ43" s="34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14383</v>
      </c>
      <c r="BG43" s="33">
        <v>932581.27599999995</v>
      </c>
      <c r="BH43" s="70">
        <f t="shared" si="4"/>
        <v>14386</v>
      </c>
      <c r="BI43" s="71">
        <f t="shared" si="4"/>
        <v>932581.27599999995</v>
      </c>
    </row>
    <row r="44" spans="1:61" x14ac:dyDescent="0.25">
      <c r="A44" s="31">
        <v>37</v>
      </c>
      <c r="B44" s="38" t="s">
        <v>75</v>
      </c>
      <c r="C44" s="34">
        <v>0</v>
      </c>
      <c r="D44" s="30">
        <v>0</v>
      </c>
      <c r="E44" s="30">
        <v>11</v>
      </c>
      <c r="F44" s="30">
        <v>46</v>
      </c>
      <c r="G44" s="30">
        <v>0</v>
      </c>
      <c r="H44" s="30">
        <v>0</v>
      </c>
      <c r="I44" s="30">
        <v>0</v>
      </c>
      <c r="J44" s="30">
        <v>0</v>
      </c>
      <c r="K44" s="58">
        <f t="shared" si="5"/>
        <v>11</v>
      </c>
      <c r="L44" s="59">
        <f t="shared" si="5"/>
        <v>46</v>
      </c>
      <c r="M44" s="34">
        <v>41</v>
      </c>
      <c r="N44" s="30">
        <v>408.53</v>
      </c>
      <c r="O44" s="30">
        <v>12</v>
      </c>
      <c r="P44" s="30">
        <v>616.67999999999995</v>
      </c>
      <c r="Q44" s="30">
        <v>14</v>
      </c>
      <c r="R44" s="30">
        <v>560.29</v>
      </c>
      <c r="S44" s="30">
        <v>0</v>
      </c>
      <c r="T44" s="30">
        <v>0</v>
      </c>
      <c r="U44" s="30">
        <v>184</v>
      </c>
      <c r="V44" s="30">
        <v>77</v>
      </c>
      <c r="W44" s="52">
        <f t="shared" si="6"/>
        <v>251</v>
      </c>
      <c r="X44" s="53">
        <f t="shared" si="6"/>
        <v>1662.5</v>
      </c>
      <c r="Y44" s="34">
        <v>0</v>
      </c>
      <c r="Z44" s="30">
        <v>0</v>
      </c>
      <c r="AA44" s="30">
        <v>9</v>
      </c>
      <c r="AB44" s="30">
        <v>87</v>
      </c>
      <c r="AC44" s="30">
        <v>117</v>
      </c>
      <c r="AD44" s="30">
        <v>407</v>
      </c>
      <c r="AE44" s="30">
        <v>0</v>
      </c>
      <c r="AF44" s="30">
        <v>0</v>
      </c>
      <c r="AG44" s="30">
        <v>0</v>
      </c>
      <c r="AH44" s="30">
        <v>0</v>
      </c>
      <c r="AI44" s="30">
        <v>25</v>
      </c>
      <c r="AJ44" s="33">
        <v>125.67</v>
      </c>
      <c r="AK44" s="46">
        <f t="shared" si="7"/>
        <v>413</v>
      </c>
      <c r="AL44" s="47">
        <f t="shared" si="7"/>
        <v>2328.17</v>
      </c>
      <c r="AM44" s="34">
        <v>654</v>
      </c>
      <c r="AN44" s="33">
        <v>274.12</v>
      </c>
      <c r="AO44" s="27"/>
      <c r="AP44" s="34">
        <v>0</v>
      </c>
      <c r="AQ44" s="33">
        <v>0</v>
      </c>
      <c r="AR44" s="34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64">
        <f t="shared" si="3"/>
        <v>0</v>
      </c>
      <c r="AY44" s="65">
        <f t="shared" si="3"/>
        <v>0</v>
      </c>
      <c r="AZ44" s="34">
        <v>0</v>
      </c>
      <c r="BA44" s="30">
        <v>0</v>
      </c>
      <c r="BB44" s="30">
        <v>2</v>
      </c>
      <c r="BC44" s="30">
        <v>70.4375</v>
      </c>
      <c r="BD44" s="30">
        <v>35</v>
      </c>
      <c r="BE44" s="30">
        <v>362.25</v>
      </c>
      <c r="BF44" s="30">
        <v>168</v>
      </c>
      <c r="BG44" s="33">
        <v>1802.05</v>
      </c>
      <c r="BH44" s="70">
        <f t="shared" si="4"/>
        <v>205</v>
      </c>
      <c r="BI44" s="71">
        <f t="shared" si="4"/>
        <v>2234.7375000000002</v>
      </c>
    </row>
    <row r="45" spans="1:61" x14ac:dyDescent="0.25">
      <c r="A45" s="31">
        <v>38</v>
      </c>
      <c r="B45" s="38" t="s">
        <v>76</v>
      </c>
      <c r="C45" s="34">
        <v>10</v>
      </c>
      <c r="D45" s="30">
        <v>22</v>
      </c>
      <c r="E45" s="30">
        <v>1</v>
      </c>
      <c r="F45" s="30">
        <v>1</v>
      </c>
      <c r="G45" s="30">
        <v>0</v>
      </c>
      <c r="H45" s="30">
        <v>0</v>
      </c>
      <c r="I45" s="30">
        <v>0</v>
      </c>
      <c r="J45" s="30">
        <v>0</v>
      </c>
      <c r="K45" s="58">
        <f t="shared" si="5"/>
        <v>11</v>
      </c>
      <c r="L45" s="59">
        <f t="shared" si="5"/>
        <v>23</v>
      </c>
      <c r="M45" s="34">
        <v>57</v>
      </c>
      <c r="N45" s="30">
        <v>830.26</v>
      </c>
      <c r="O45" s="30">
        <v>4149</v>
      </c>
      <c r="P45" s="30">
        <v>6456.38</v>
      </c>
      <c r="Q45" s="30">
        <v>26</v>
      </c>
      <c r="R45" s="30">
        <v>506.54</v>
      </c>
      <c r="S45" s="30">
        <v>14</v>
      </c>
      <c r="T45" s="30">
        <v>224</v>
      </c>
      <c r="U45" s="30">
        <v>153</v>
      </c>
      <c r="V45" s="30">
        <v>4001</v>
      </c>
      <c r="W45" s="52">
        <f t="shared" si="6"/>
        <v>4399</v>
      </c>
      <c r="X45" s="53">
        <f t="shared" si="6"/>
        <v>12018.18</v>
      </c>
      <c r="Y45" s="34">
        <v>0</v>
      </c>
      <c r="Z45" s="30">
        <v>0</v>
      </c>
      <c r="AA45" s="30">
        <v>55</v>
      </c>
      <c r="AB45" s="30">
        <v>100.5</v>
      </c>
      <c r="AC45" s="30">
        <v>370</v>
      </c>
      <c r="AD45" s="30">
        <v>1872</v>
      </c>
      <c r="AE45" s="30">
        <v>3</v>
      </c>
      <c r="AF45" s="30">
        <v>5</v>
      </c>
      <c r="AG45" s="30">
        <v>1</v>
      </c>
      <c r="AH45" s="30">
        <v>0</v>
      </c>
      <c r="AI45" s="30">
        <v>50</v>
      </c>
      <c r="AJ45" s="33">
        <v>331.39</v>
      </c>
      <c r="AK45" s="46">
        <f t="shared" si="7"/>
        <v>4889</v>
      </c>
      <c r="AL45" s="47">
        <f t="shared" si="7"/>
        <v>14350.07</v>
      </c>
      <c r="AM45" s="34">
        <v>209</v>
      </c>
      <c r="AN45" s="33">
        <v>334.23</v>
      </c>
      <c r="AO45" s="27"/>
      <c r="AP45" s="34">
        <v>0</v>
      </c>
      <c r="AQ45" s="33">
        <v>0</v>
      </c>
      <c r="AR45" s="34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64">
        <f t="shared" si="3"/>
        <v>0</v>
      </c>
      <c r="AY45" s="65">
        <f t="shared" si="3"/>
        <v>0</v>
      </c>
      <c r="AZ45" s="34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3">
        <v>0</v>
      </c>
      <c r="BH45" s="70">
        <f t="shared" si="4"/>
        <v>0</v>
      </c>
      <c r="BI45" s="71">
        <f t="shared" si="4"/>
        <v>0</v>
      </c>
    </row>
    <row r="46" spans="1:61" x14ac:dyDescent="0.25">
      <c r="A46" s="31">
        <v>39</v>
      </c>
      <c r="B46" s="38" t="s">
        <v>77</v>
      </c>
      <c r="C46" s="34">
        <v>280</v>
      </c>
      <c r="D46" s="30">
        <v>882.5</v>
      </c>
      <c r="E46" s="30">
        <v>108</v>
      </c>
      <c r="F46" s="30">
        <v>353.67</v>
      </c>
      <c r="G46" s="30">
        <v>41</v>
      </c>
      <c r="H46" s="30">
        <v>120.6</v>
      </c>
      <c r="I46" s="30">
        <v>69</v>
      </c>
      <c r="J46" s="30">
        <v>98.9</v>
      </c>
      <c r="K46" s="58">
        <f t="shared" si="5"/>
        <v>498</v>
      </c>
      <c r="L46" s="59">
        <f t="shared" si="5"/>
        <v>1455.67</v>
      </c>
      <c r="M46" s="34">
        <v>285</v>
      </c>
      <c r="N46" s="30">
        <v>1620.38</v>
      </c>
      <c r="O46" s="30">
        <v>4242</v>
      </c>
      <c r="P46" s="30">
        <v>7269.48</v>
      </c>
      <c r="Q46" s="30">
        <v>68</v>
      </c>
      <c r="R46" s="30">
        <v>2933.35</v>
      </c>
      <c r="S46" s="30">
        <v>15</v>
      </c>
      <c r="T46" s="30">
        <v>39.4</v>
      </c>
      <c r="U46" s="30">
        <v>1400</v>
      </c>
      <c r="V46" s="30">
        <v>1164.71</v>
      </c>
      <c r="W46" s="52">
        <f t="shared" si="6"/>
        <v>6010</v>
      </c>
      <c r="X46" s="53">
        <f t="shared" si="6"/>
        <v>13027.32</v>
      </c>
      <c r="Y46" s="34">
        <v>1</v>
      </c>
      <c r="Z46" s="30">
        <v>3.28</v>
      </c>
      <c r="AA46" s="30">
        <v>145</v>
      </c>
      <c r="AB46" s="30">
        <v>280.33999999999997</v>
      </c>
      <c r="AC46" s="30">
        <v>702</v>
      </c>
      <c r="AD46" s="30">
        <v>2305.48</v>
      </c>
      <c r="AE46" s="30">
        <v>10</v>
      </c>
      <c r="AF46" s="30">
        <v>30.23</v>
      </c>
      <c r="AG46" s="30">
        <v>13</v>
      </c>
      <c r="AH46" s="30">
        <v>21.91</v>
      </c>
      <c r="AI46" s="30">
        <v>229</v>
      </c>
      <c r="AJ46" s="33">
        <v>543.42999999999995</v>
      </c>
      <c r="AK46" s="46">
        <f t="shared" si="7"/>
        <v>7608</v>
      </c>
      <c r="AL46" s="47">
        <f t="shared" si="7"/>
        <v>17667.66</v>
      </c>
      <c r="AM46" s="34">
        <v>4100</v>
      </c>
      <c r="AN46" s="33">
        <v>1335.12</v>
      </c>
      <c r="AO46" s="27"/>
      <c r="AP46" s="34">
        <v>0</v>
      </c>
      <c r="AQ46" s="33">
        <v>0</v>
      </c>
      <c r="AR46" s="34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64">
        <f t="shared" si="3"/>
        <v>0</v>
      </c>
      <c r="AY46" s="65">
        <f t="shared" si="3"/>
        <v>0</v>
      </c>
      <c r="AZ46" s="34">
        <v>7</v>
      </c>
      <c r="BA46" s="30">
        <v>51.75</v>
      </c>
      <c r="BB46" s="30">
        <v>6</v>
      </c>
      <c r="BC46" s="30">
        <v>568.1</v>
      </c>
      <c r="BD46" s="30">
        <v>4</v>
      </c>
      <c r="BE46" s="30">
        <v>16.100000000000001</v>
      </c>
      <c r="BF46" s="30">
        <v>738</v>
      </c>
      <c r="BG46" s="33">
        <v>12957.05</v>
      </c>
      <c r="BH46" s="70">
        <f t="shared" si="4"/>
        <v>755</v>
      </c>
      <c r="BI46" s="71">
        <f t="shared" si="4"/>
        <v>13593</v>
      </c>
    </row>
    <row r="47" spans="1:61" x14ac:dyDescent="0.25">
      <c r="A47" s="31">
        <v>40</v>
      </c>
      <c r="B47" s="38" t="s">
        <v>78</v>
      </c>
      <c r="C47" s="34">
        <v>3163</v>
      </c>
      <c r="D47" s="30">
        <v>20388.07</v>
      </c>
      <c r="E47" s="30">
        <v>8289</v>
      </c>
      <c r="F47" s="30">
        <v>22566.73</v>
      </c>
      <c r="G47" s="30">
        <v>1966</v>
      </c>
      <c r="H47" s="30">
        <v>11857.1</v>
      </c>
      <c r="I47" s="30">
        <v>1261</v>
      </c>
      <c r="J47" s="30">
        <v>9377.25</v>
      </c>
      <c r="K47" s="58">
        <f t="shared" si="5"/>
        <v>14679</v>
      </c>
      <c r="L47" s="59">
        <f t="shared" si="5"/>
        <v>64189.15</v>
      </c>
      <c r="M47" s="34">
        <v>1493</v>
      </c>
      <c r="N47" s="30">
        <v>26507.200000000001</v>
      </c>
      <c r="O47" s="30">
        <v>3899</v>
      </c>
      <c r="P47" s="30">
        <v>37641.379999999997</v>
      </c>
      <c r="Q47" s="30">
        <v>408</v>
      </c>
      <c r="R47" s="30">
        <v>25174.76</v>
      </c>
      <c r="S47" s="30">
        <v>96</v>
      </c>
      <c r="T47" s="30">
        <v>975.01</v>
      </c>
      <c r="U47" s="30">
        <v>10893</v>
      </c>
      <c r="V47" s="30">
        <v>10405.370000000001</v>
      </c>
      <c r="W47" s="52">
        <f t="shared" si="6"/>
        <v>16789</v>
      </c>
      <c r="X47" s="53">
        <f t="shared" si="6"/>
        <v>100703.71999999999</v>
      </c>
      <c r="Y47" s="34">
        <v>162</v>
      </c>
      <c r="Z47" s="30">
        <v>3430.46</v>
      </c>
      <c r="AA47" s="30">
        <v>410</v>
      </c>
      <c r="AB47" s="30">
        <v>1670.35</v>
      </c>
      <c r="AC47" s="30">
        <v>1708</v>
      </c>
      <c r="AD47" s="30">
        <v>14792.96</v>
      </c>
      <c r="AE47" s="30">
        <v>96</v>
      </c>
      <c r="AF47" s="30">
        <v>596.36</v>
      </c>
      <c r="AG47" s="30">
        <v>62</v>
      </c>
      <c r="AH47" s="30">
        <v>214.66</v>
      </c>
      <c r="AI47" s="30">
        <v>1354</v>
      </c>
      <c r="AJ47" s="33">
        <v>4749.8100000000004</v>
      </c>
      <c r="AK47" s="46">
        <f t="shared" si="7"/>
        <v>35260</v>
      </c>
      <c r="AL47" s="47">
        <f t="shared" si="7"/>
        <v>190347.46999999997</v>
      </c>
      <c r="AM47" s="34">
        <v>122705</v>
      </c>
      <c r="AN47" s="33">
        <v>22402.44</v>
      </c>
      <c r="AO47" s="27"/>
      <c r="AP47" s="34">
        <v>0</v>
      </c>
      <c r="AQ47" s="33">
        <v>0</v>
      </c>
      <c r="AR47" s="34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64">
        <f t="shared" si="3"/>
        <v>0</v>
      </c>
      <c r="AY47" s="65">
        <f t="shared" si="3"/>
        <v>0</v>
      </c>
      <c r="AZ47" s="34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32779</v>
      </c>
      <c r="BG47" s="33">
        <v>1738608.3064999999</v>
      </c>
      <c r="BH47" s="70">
        <f t="shared" si="4"/>
        <v>32779</v>
      </c>
      <c r="BI47" s="71">
        <f t="shared" si="4"/>
        <v>1738608.3064999999</v>
      </c>
    </row>
    <row r="48" spans="1:61" x14ac:dyDescent="0.25">
      <c r="A48" s="31">
        <v>41</v>
      </c>
      <c r="B48" s="38" t="s">
        <v>79</v>
      </c>
      <c r="C48" s="34">
        <v>123</v>
      </c>
      <c r="D48" s="30">
        <v>275.5</v>
      </c>
      <c r="E48" s="30">
        <v>93</v>
      </c>
      <c r="F48" s="30">
        <v>183.67</v>
      </c>
      <c r="G48" s="30">
        <v>0</v>
      </c>
      <c r="H48" s="30">
        <v>0</v>
      </c>
      <c r="I48" s="30">
        <v>0</v>
      </c>
      <c r="J48" s="30">
        <v>0</v>
      </c>
      <c r="K48" s="58">
        <f t="shared" si="5"/>
        <v>216</v>
      </c>
      <c r="L48" s="59">
        <f t="shared" si="5"/>
        <v>459.16999999999996</v>
      </c>
      <c r="M48" s="34">
        <v>61</v>
      </c>
      <c r="N48" s="30">
        <v>718.66</v>
      </c>
      <c r="O48" s="30">
        <v>3268</v>
      </c>
      <c r="P48" s="30">
        <v>4538.5200000000004</v>
      </c>
      <c r="Q48" s="30">
        <v>61</v>
      </c>
      <c r="R48" s="30">
        <v>957.01</v>
      </c>
      <c r="S48" s="30">
        <v>14</v>
      </c>
      <c r="T48" s="30">
        <v>23.02</v>
      </c>
      <c r="U48" s="30">
        <v>42</v>
      </c>
      <c r="V48" s="30">
        <v>130.01</v>
      </c>
      <c r="W48" s="52">
        <f t="shared" si="6"/>
        <v>3446</v>
      </c>
      <c r="X48" s="53">
        <f t="shared" si="6"/>
        <v>6367.2200000000012</v>
      </c>
      <c r="Y48" s="34">
        <v>0</v>
      </c>
      <c r="Z48" s="30">
        <v>0</v>
      </c>
      <c r="AA48" s="30">
        <v>74</v>
      </c>
      <c r="AB48" s="30">
        <v>170.41</v>
      </c>
      <c r="AC48" s="30">
        <v>488</v>
      </c>
      <c r="AD48" s="30">
        <v>1646.68</v>
      </c>
      <c r="AE48" s="30">
        <v>9</v>
      </c>
      <c r="AF48" s="30">
        <v>10.67</v>
      </c>
      <c r="AG48" s="30">
        <v>12</v>
      </c>
      <c r="AH48" s="30">
        <v>33.33</v>
      </c>
      <c r="AI48" s="30">
        <v>78</v>
      </c>
      <c r="AJ48" s="33">
        <v>798.98</v>
      </c>
      <c r="AK48" s="46">
        <f t="shared" si="7"/>
        <v>4323</v>
      </c>
      <c r="AL48" s="47">
        <f t="shared" si="7"/>
        <v>9486.4600000000009</v>
      </c>
      <c r="AM48" s="34">
        <v>2105</v>
      </c>
      <c r="AN48" s="33">
        <v>401.23</v>
      </c>
      <c r="AO48" s="27"/>
      <c r="AP48" s="34">
        <v>0</v>
      </c>
      <c r="AQ48" s="33">
        <v>0</v>
      </c>
      <c r="AR48" s="34">
        <v>0</v>
      </c>
      <c r="AS48" s="30">
        <v>0</v>
      </c>
      <c r="AT48" s="30">
        <v>0</v>
      </c>
      <c r="AU48" s="30">
        <v>0</v>
      </c>
      <c r="AV48" s="30">
        <v>0</v>
      </c>
      <c r="AW48" s="30">
        <v>0</v>
      </c>
      <c r="AX48" s="64">
        <f t="shared" si="3"/>
        <v>0</v>
      </c>
      <c r="AY48" s="65">
        <f t="shared" si="3"/>
        <v>0</v>
      </c>
      <c r="AZ48" s="34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3">
        <v>0</v>
      </c>
      <c r="BH48" s="70">
        <f t="shared" si="4"/>
        <v>0</v>
      </c>
      <c r="BI48" s="71">
        <f t="shared" si="4"/>
        <v>0</v>
      </c>
    </row>
    <row r="49" spans="1:61" x14ac:dyDescent="0.25">
      <c r="A49" s="31">
        <v>42</v>
      </c>
      <c r="B49" s="38" t="s">
        <v>80</v>
      </c>
      <c r="C49" s="34">
        <v>2329</v>
      </c>
      <c r="D49" s="30">
        <v>7044.8</v>
      </c>
      <c r="E49" s="30">
        <v>2938</v>
      </c>
      <c r="F49" s="30">
        <v>6096.2</v>
      </c>
      <c r="G49" s="30">
        <v>190</v>
      </c>
      <c r="H49" s="30">
        <v>1657.96</v>
      </c>
      <c r="I49" s="30">
        <v>254</v>
      </c>
      <c r="J49" s="30">
        <v>998.84</v>
      </c>
      <c r="K49" s="58">
        <f t="shared" si="5"/>
        <v>5711</v>
      </c>
      <c r="L49" s="59">
        <f t="shared" si="5"/>
        <v>15797.8</v>
      </c>
      <c r="M49" s="34">
        <v>706</v>
      </c>
      <c r="N49" s="30">
        <v>14909.43</v>
      </c>
      <c r="O49" s="30">
        <v>661</v>
      </c>
      <c r="P49" s="30">
        <v>14147.71</v>
      </c>
      <c r="Q49" s="30">
        <v>84</v>
      </c>
      <c r="R49" s="30">
        <v>15854.95</v>
      </c>
      <c r="S49" s="30">
        <v>16</v>
      </c>
      <c r="T49" s="30">
        <v>74.239999999999995</v>
      </c>
      <c r="U49" s="30">
        <v>14466</v>
      </c>
      <c r="V49" s="30">
        <v>6078.12</v>
      </c>
      <c r="W49" s="52">
        <f t="shared" si="6"/>
        <v>15933</v>
      </c>
      <c r="X49" s="53">
        <f t="shared" si="6"/>
        <v>51064.45</v>
      </c>
      <c r="Y49" s="34">
        <v>2</v>
      </c>
      <c r="Z49" s="30">
        <v>9.5500000000000007</v>
      </c>
      <c r="AA49" s="30">
        <v>40</v>
      </c>
      <c r="AB49" s="30">
        <v>84.62</v>
      </c>
      <c r="AC49" s="30">
        <v>188</v>
      </c>
      <c r="AD49" s="30">
        <v>1197.48</v>
      </c>
      <c r="AE49" s="30">
        <v>9</v>
      </c>
      <c r="AF49" s="30">
        <v>46.38</v>
      </c>
      <c r="AG49" s="30">
        <v>3</v>
      </c>
      <c r="AH49" s="30">
        <v>8.51</v>
      </c>
      <c r="AI49" s="30">
        <v>237</v>
      </c>
      <c r="AJ49" s="33">
        <v>520.89</v>
      </c>
      <c r="AK49" s="46">
        <f t="shared" si="7"/>
        <v>22123</v>
      </c>
      <c r="AL49" s="47">
        <f t="shared" si="7"/>
        <v>68729.679999999993</v>
      </c>
      <c r="AM49" s="34">
        <v>53486</v>
      </c>
      <c r="AN49" s="33">
        <v>9119.02</v>
      </c>
      <c r="AO49" s="27"/>
      <c r="AP49" s="34">
        <v>0</v>
      </c>
      <c r="AQ49" s="33">
        <v>14.696999999999999</v>
      </c>
      <c r="AR49" s="34">
        <v>0</v>
      </c>
      <c r="AS49" s="30">
        <v>0</v>
      </c>
      <c r="AT49" s="30">
        <v>0</v>
      </c>
      <c r="AU49" s="30">
        <v>0</v>
      </c>
      <c r="AV49" s="30">
        <v>0</v>
      </c>
      <c r="AW49" s="30">
        <v>0</v>
      </c>
      <c r="AX49" s="64">
        <f t="shared" si="3"/>
        <v>0</v>
      </c>
      <c r="AY49" s="65">
        <f t="shared" si="3"/>
        <v>0</v>
      </c>
      <c r="AZ49" s="34">
        <v>0</v>
      </c>
      <c r="BA49" s="30">
        <v>0</v>
      </c>
      <c r="BB49" s="30">
        <v>0</v>
      </c>
      <c r="BC49" s="30">
        <v>0</v>
      </c>
      <c r="BD49" s="30">
        <v>305</v>
      </c>
      <c r="BE49" s="30">
        <v>916.69949999999994</v>
      </c>
      <c r="BF49" s="30">
        <v>1636</v>
      </c>
      <c r="BG49" s="33">
        <v>400147.59450000001</v>
      </c>
      <c r="BH49" s="70">
        <f t="shared" si="4"/>
        <v>1941</v>
      </c>
      <c r="BI49" s="71">
        <f t="shared" si="4"/>
        <v>401078.99099999998</v>
      </c>
    </row>
    <row r="50" spans="1:61" x14ac:dyDescent="0.25">
      <c r="A50" s="31">
        <v>43</v>
      </c>
      <c r="B50" s="38" t="s">
        <v>81</v>
      </c>
      <c r="C50" s="34">
        <v>143</v>
      </c>
      <c r="D50" s="30">
        <v>350.5</v>
      </c>
      <c r="E50" s="30">
        <v>120</v>
      </c>
      <c r="F50" s="30">
        <v>270.67</v>
      </c>
      <c r="G50" s="30">
        <v>10</v>
      </c>
      <c r="H50" s="30">
        <v>13</v>
      </c>
      <c r="I50" s="30">
        <v>110</v>
      </c>
      <c r="J50" s="30">
        <v>277</v>
      </c>
      <c r="K50" s="58">
        <f t="shared" ref="K50:L57" si="8">C50+E50+G50+I50</f>
        <v>383</v>
      </c>
      <c r="L50" s="59">
        <f t="shared" si="8"/>
        <v>911.17000000000007</v>
      </c>
      <c r="M50" s="34">
        <v>358</v>
      </c>
      <c r="N50" s="30">
        <v>2950.85</v>
      </c>
      <c r="O50" s="30">
        <v>5060</v>
      </c>
      <c r="P50" s="30">
        <v>7006.67</v>
      </c>
      <c r="Q50" s="30">
        <v>65</v>
      </c>
      <c r="R50" s="30">
        <v>1223.82</v>
      </c>
      <c r="S50" s="30">
        <v>13</v>
      </c>
      <c r="T50" s="30">
        <v>100</v>
      </c>
      <c r="U50" s="30">
        <v>380</v>
      </c>
      <c r="V50" s="30">
        <v>168.01</v>
      </c>
      <c r="W50" s="52">
        <f t="shared" ref="W50:X57" si="9">M50+O50+Q50+S50+U50</f>
        <v>5876</v>
      </c>
      <c r="X50" s="53">
        <f t="shared" si="9"/>
        <v>11449.35</v>
      </c>
      <c r="Y50" s="34">
        <v>0</v>
      </c>
      <c r="Z50" s="30">
        <v>0</v>
      </c>
      <c r="AA50" s="30">
        <v>117</v>
      </c>
      <c r="AB50" s="30">
        <v>280.01</v>
      </c>
      <c r="AC50" s="30">
        <v>502</v>
      </c>
      <c r="AD50" s="30">
        <v>2673.68</v>
      </c>
      <c r="AE50" s="30">
        <v>9</v>
      </c>
      <c r="AF50" s="30">
        <v>10.67</v>
      </c>
      <c r="AG50" s="30">
        <v>7</v>
      </c>
      <c r="AH50" s="30">
        <v>33.33</v>
      </c>
      <c r="AI50" s="30">
        <v>268</v>
      </c>
      <c r="AJ50" s="33">
        <v>787.81</v>
      </c>
      <c r="AK50" s="46">
        <f t="shared" ref="AK50:AL57" si="10">K50+W50+Y50+AA50+AC50+AE50+AG50+AI50</f>
        <v>7162</v>
      </c>
      <c r="AL50" s="47">
        <f t="shared" si="10"/>
        <v>16146.02</v>
      </c>
      <c r="AM50" s="34">
        <v>283</v>
      </c>
      <c r="AN50" s="33">
        <v>1188.23</v>
      </c>
      <c r="AO50" s="27"/>
      <c r="AP50" s="34">
        <v>0</v>
      </c>
      <c r="AQ50" s="33">
        <v>0</v>
      </c>
      <c r="AR50" s="34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64">
        <f t="shared" ref="AX50:AY57" si="11">AR50+AT50+AV50</f>
        <v>0</v>
      </c>
      <c r="AY50" s="65">
        <f t="shared" si="11"/>
        <v>0</v>
      </c>
      <c r="AZ50" s="34">
        <v>0</v>
      </c>
      <c r="BA50" s="30">
        <v>0</v>
      </c>
      <c r="BB50" s="30">
        <v>6</v>
      </c>
      <c r="BC50" s="30">
        <v>199.571</v>
      </c>
      <c r="BD50" s="30">
        <v>8</v>
      </c>
      <c r="BE50" s="30">
        <v>60.340499999999999</v>
      </c>
      <c r="BF50" s="30">
        <v>222</v>
      </c>
      <c r="BG50" s="33">
        <v>10169.519</v>
      </c>
      <c r="BH50" s="70">
        <f t="shared" ref="BH50:BI57" si="12">AP50+AX50+AZ50+BB50+BD50+BF50</f>
        <v>236</v>
      </c>
      <c r="BI50" s="71">
        <f t="shared" si="12"/>
        <v>10429.4305</v>
      </c>
    </row>
    <row r="51" spans="1:61" x14ac:dyDescent="0.25">
      <c r="A51" s="31">
        <v>44</v>
      </c>
      <c r="B51" s="38" t="s">
        <v>82</v>
      </c>
      <c r="C51" s="34">
        <v>437</v>
      </c>
      <c r="D51" s="30">
        <v>2094.6</v>
      </c>
      <c r="E51" s="30">
        <v>15</v>
      </c>
      <c r="F51" s="30">
        <v>342.4</v>
      </c>
      <c r="G51" s="30">
        <v>14</v>
      </c>
      <c r="H51" s="30">
        <v>288.92</v>
      </c>
      <c r="I51" s="30">
        <v>10</v>
      </c>
      <c r="J51" s="30">
        <v>239.68</v>
      </c>
      <c r="K51" s="58">
        <f t="shared" ref="K51:K55" si="13">C51+E51+G51+I51</f>
        <v>476</v>
      </c>
      <c r="L51" s="59">
        <f t="shared" ref="L51:L55" si="14">D51+F51+H51+J51</f>
        <v>2965.6</v>
      </c>
      <c r="M51" s="34">
        <v>90</v>
      </c>
      <c r="N51" s="30">
        <v>1343.66</v>
      </c>
      <c r="O51" s="30">
        <v>56</v>
      </c>
      <c r="P51" s="30">
        <v>1878.39</v>
      </c>
      <c r="Q51" s="30">
        <v>63</v>
      </c>
      <c r="R51" s="30">
        <v>1880.93</v>
      </c>
      <c r="S51" s="30">
        <v>6</v>
      </c>
      <c r="T51" s="30">
        <v>123.48</v>
      </c>
      <c r="U51" s="30">
        <v>146</v>
      </c>
      <c r="V51" s="30">
        <v>255.24</v>
      </c>
      <c r="W51" s="52">
        <f t="shared" ref="W51:W55" si="15">M51+O51+Q51+S51+U51</f>
        <v>361</v>
      </c>
      <c r="X51" s="53">
        <f t="shared" ref="X51:X55" si="16">N51+P51+R51+T51+V51</f>
        <v>5481.7</v>
      </c>
      <c r="Y51" s="34">
        <v>0</v>
      </c>
      <c r="Z51" s="30">
        <v>9.59</v>
      </c>
      <c r="AA51" s="30">
        <v>41</v>
      </c>
      <c r="AB51" s="30">
        <v>87.67</v>
      </c>
      <c r="AC51" s="30">
        <v>299</v>
      </c>
      <c r="AD51" s="30">
        <v>1917.96</v>
      </c>
      <c r="AE51" s="30">
        <v>3</v>
      </c>
      <c r="AF51" s="30">
        <v>55.54</v>
      </c>
      <c r="AG51" s="30">
        <v>1</v>
      </c>
      <c r="AH51" s="30">
        <v>27.53</v>
      </c>
      <c r="AI51" s="30">
        <v>181</v>
      </c>
      <c r="AJ51" s="33">
        <v>561.87</v>
      </c>
      <c r="AK51" s="46">
        <f t="shared" si="10"/>
        <v>1362</v>
      </c>
      <c r="AL51" s="47">
        <f t="shared" si="10"/>
        <v>11107.460000000003</v>
      </c>
      <c r="AM51" s="34">
        <v>4959</v>
      </c>
      <c r="AN51" s="33">
        <v>871.75</v>
      </c>
      <c r="AO51" s="27"/>
      <c r="AP51" s="34">
        <v>0</v>
      </c>
      <c r="AQ51" s="33">
        <v>0</v>
      </c>
      <c r="AR51" s="34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64">
        <f t="shared" si="11"/>
        <v>0</v>
      </c>
      <c r="AY51" s="65">
        <f t="shared" si="11"/>
        <v>0</v>
      </c>
      <c r="AZ51" s="34">
        <v>3</v>
      </c>
      <c r="BA51" s="30">
        <v>40.319000000000003</v>
      </c>
      <c r="BB51" s="30">
        <v>24</v>
      </c>
      <c r="BC51" s="30">
        <v>1062.1859999999999</v>
      </c>
      <c r="BD51" s="30">
        <v>355</v>
      </c>
      <c r="BE51" s="30">
        <v>753.73299999999995</v>
      </c>
      <c r="BF51" s="30">
        <v>11</v>
      </c>
      <c r="BG51" s="33">
        <v>1225.9575</v>
      </c>
      <c r="BH51" s="70">
        <f t="shared" si="12"/>
        <v>393</v>
      </c>
      <c r="BI51" s="71">
        <f t="shared" si="12"/>
        <v>3082.1954999999998</v>
      </c>
    </row>
    <row r="52" spans="1:61" s="75" customFormat="1" x14ac:dyDescent="0.25">
      <c r="A52" s="31">
        <v>45</v>
      </c>
      <c r="B52" s="38" t="s">
        <v>83</v>
      </c>
      <c r="C52" s="34">
        <v>2290</v>
      </c>
      <c r="D52" s="30">
        <v>8981.73</v>
      </c>
      <c r="E52" s="30">
        <v>3215</v>
      </c>
      <c r="F52" s="30">
        <v>6736.37</v>
      </c>
      <c r="G52" s="30">
        <v>1078</v>
      </c>
      <c r="H52" s="30">
        <v>3371.7</v>
      </c>
      <c r="I52" s="30">
        <v>1598</v>
      </c>
      <c r="J52" s="30">
        <v>1469.88</v>
      </c>
      <c r="K52" s="58">
        <f t="shared" si="13"/>
        <v>8181</v>
      </c>
      <c r="L52" s="59">
        <f t="shared" si="14"/>
        <v>20559.68</v>
      </c>
      <c r="M52" s="34">
        <v>1297</v>
      </c>
      <c r="N52" s="30">
        <v>17849.43</v>
      </c>
      <c r="O52" s="30">
        <v>7407</v>
      </c>
      <c r="P52" s="30">
        <v>28585.5</v>
      </c>
      <c r="Q52" s="30">
        <v>148</v>
      </c>
      <c r="R52" s="30">
        <v>16068.24</v>
      </c>
      <c r="S52" s="30">
        <v>105</v>
      </c>
      <c r="T52" s="30">
        <v>438.38</v>
      </c>
      <c r="U52" s="30">
        <v>19669</v>
      </c>
      <c r="V52" s="30">
        <v>6846.26</v>
      </c>
      <c r="W52" s="52">
        <f t="shared" si="15"/>
        <v>28626</v>
      </c>
      <c r="X52" s="53">
        <f t="shared" si="16"/>
        <v>69787.81</v>
      </c>
      <c r="Y52" s="34">
        <v>11</v>
      </c>
      <c r="Z52" s="30">
        <v>583.28</v>
      </c>
      <c r="AA52" s="30">
        <v>164</v>
      </c>
      <c r="AB52" s="30">
        <v>561.05999999999995</v>
      </c>
      <c r="AC52" s="30">
        <v>714</v>
      </c>
      <c r="AD52" s="30">
        <v>12180.94</v>
      </c>
      <c r="AE52" s="30">
        <v>42</v>
      </c>
      <c r="AF52" s="30">
        <v>85.4</v>
      </c>
      <c r="AG52" s="30">
        <v>86</v>
      </c>
      <c r="AH52" s="30">
        <v>188.99</v>
      </c>
      <c r="AI52" s="30">
        <v>460</v>
      </c>
      <c r="AJ52" s="33">
        <v>1247.8800000000001</v>
      </c>
      <c r="AK52" s="46">
        <f t="shared" ref="AK52:AK55" si="17">K52+W52+Y52+AA52+AC52+AE52+AG52+AI52</f>
        <v>38284</v>
      </c>
      <c r="AL52" s="47">
        <f t="shared" ref="AL52:AL55" si="18">L52+X52+Z52+AB52+AD52+AF52+AH52+AJ52</f>
        <v>105195.04</v>
      </c>
      <c r="AM52" s="34">
        <v>20162</v>
      </c>
      <c r="AN52" s="33">
        <v>12765.64</v>
      </c>
      <c r="AO52" s="27"/>
      <c r="AP52" s="34">
        <v>0</v>
      </c>
      <c r="AQ52" s="33">
        <v>0</v>
      </c>
      <c r="AR52" s="34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64">
        <f t="shared" si="11"/>
        <v>0</v>
      </c>
      <c r="AY52" s="65">
        <f t="shared" si="11"/>
        <v>0</v>
      </c>
      <c r="AZ52" s="34">
        <v>0</v>
      </c>
      <c r="BA52" s="30">
        <v>0</v>
      </c>
      <c r="BB52" s="30">
        <v>610</v>
      </c>
      <c r="BC52" s="30">
        <v>7876.4650000000001</v>
      </c>
      <c r="BD52" s="30">
        <v>3977</v>
      </c>
      <c r="BE52" s="30">
        <v>14882.4375</v>
      </c>
      <c r="BF52" s="30">
        <v>12599</v>
      </c>
      <c r="BG52" s="33">
        <v>2001995.4169999999</v>
      </c>
      <c r="BH52" s="70">
        <f t="shared" si="12"/>
        <v>17186</v>
      </c>
      <c r="BI52" s="71">
        <f t="shared" si="12"/>
        <v>2024754.3195</v>
      </c>
    </row>
    <row r="53" spans="1:61" s="75" customFormat="1" x14ac:dyDescent="0.25">
      <c r="A53" s="31">
        <v>46</v>
      </c>
      <c r="B53" s="38" t="s">
        <v>84</v>
      </c>
      <c r="C53" s="34">
        <v>3192</v>
      </c>
      <c r="D53" s="30">
        <v>26544.07</v>
      </c>
      <c r="E53" s="30">
        <v>1379</v>
      </c>
      <c r="F53" s="30">
        <v>12265.38</v>
      </c>
      <c r="G53" s="30">
        <v>101</v>
      </c>
      <c r="H53" s="30">
        <v>2052</v>
      </c>
      <c r="I53" s="30">
        <v>275</v>
      </c>
      <c r="J53" s="30">
        <v>1629</v>
      </c>
      <c r="K53" s="58">
        <f t="shared" si="13"/>
        <v>4947</v>
      </c>
      <c r="L53" s="59">
        <f t="shared" si="14"/>
        <v>42490.45</v>
      </c>
      <c r="M53" s="34">
        <v>154</v>
      </c>
      <c r="N53" s="30">
        <v>514.03</v>
      </c>
      <c r="O53" s="30">
        <v>89</v>
      </c>
      <c r="P53" s="30">
        <v>200.24</v>
      </c>
      <c r="Q53" s="30">
        <v>52</v>
      </c>
      <c r="R53" s="30">
        <v>328.19</v>
      </c>
      <c r="S53" s="30">
        <v>24</v>
      </c>
      <c r="T53" s="30">
        <v>34.15</v>
      </c>
      <c r="U53" s="30">
        <v>329</v>
      </c>
      <c r="V53" s="30">
        <v>10665.12</v>
      </c>
      <c r="W53" s="52">
        <f t="shared" si="15"/>
        <v>648</v>
      </c>
      <c r="X53" s="53">
        <f t="shared" si="16"/>
        <v>11741.730000000001</v>
      </c>
      <c r="Y53" s="34">
        <v>0</v>
      </c>
      <c r="Z53" s="30">
        <v>0</v>
      </c>
      <c r="AA53" s="30">
        <v>22</v>
      </c>
      <c r="AB53" s="30">
        <v>156.81</v>
      </c>
      <c r="AC53" s="30">
        <v>165</v>
      </c>
      <c r="AD53" s="30">
        <v>1417.44</v>
      </c>
      <c r="AE53" s="30">
        <v>31</v>
      </c>
      <c r="AF53" s="30">
        <v>147.38</v>
      </c>
      <c r="AG53" s="30">
        <v>33</v>
      </c>
      <c r="AH53" s="30">
        <v>227.82</v>
      </c>
      <c r="AI53" s="30">
        <v>2441</v>
      </c>
      <c r="AJ53" s="33">
        <v>1174.6300000000001</v>
      </c>
      <c r="AK53" s="46">
        <f t="shared" si="17"/>
        <v>8287</v>
      </c>
      <c r="AL53" s="47">
        <f t="shared" si="18"/>
        <v>57356.259999999995</v>
      </c>
      <c r="AM53" s="34">
        <v>133</v>
      </c>
      <c r="AN53" s="33">
        <v>1078.4000000000001</v>
      </c>
      <c r="AO53" s="27"/>
      <c r="AP53" s="34">
        <v>0</v>
      </c>
      <c r="AQ53" s="33">
        <v>0</v>
      </c>
      <c r="AR53" s="34">
        <v>0</v>
      </c>
      <c r="AS53" s="30">
        <v>0</v>
      </c>
      <c r="AT53" s="30">
        <v>0</v>
      </c>
      <c r="AU53" s="30">
        <v>0</v>
      </c>
      <c r="AV53" s="30">
        <v>0</v>
      </c>
      <c r="AW53" s="30">
        <v>0</v>
      </c>
      <c r="AX53" s="64">
        <f t="shared" ref="AX53:AX55" si="19">AR53+AT53+AV53</f>
        <v>0</v>
      </c>
      <c r="AY53" s="65">
        <f t="shared" ref="AY53:AY55" si="20">AS53+AU53+AW53</f>
        <v>0</v>
      </c>
      <c r="AZ53" s="34">
        <v>0</v>
      </c>
      <c r="BA53" s="30">
        <v>0</v>
      </c>
      <c r="BB53" s="30">
        <v>0</v>
      </c>
      <c r="BC53" s="30">
        <v>0</v>
      </c>
      <c r="BD53" s="30">
        <v>0</v>
      </c>
      <c r="BE53" s="30">
        <v>0</v>
      </c>
      <c r="BF53" s="30">
        <v>465</v>
      </c>
      <c r="BG53" s="33">
        <v>1483.6495</v>
      </c>
      <c r="BH53" s="70">
        <f t="shared" ref="BH53:BH55" si="21">AP53+AX53+AZ53+BB53+BD53+BF53</f>
        <v>465</v>
      </c>
      <c r="BI53" s="71">
        <f t="shared" ref="BI53:BI55" si="22">AQ53+AY53+BA53+BC53+BE53+BG53</f>
        <v>1483.6495</v>
      </c>
    </row>
    <row r="54" spans="1:61" s="75" customFormat="1" x14ac:dyDescent="0.25">
      <c r="A54" s="31">
        <v>47</v>
      </c>
      <c r="B54" s="38" t="s">
        <v>85</v>
      </c>
      <c r="C54" s="34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58">
        <f t="shared" si="13"/>
        <v>0</v>
      </c>
      <c r="L54" s="59">
        <f t="shared" si="14"/>
        <v>0</v>
      </c>
      <c r="M54" s="34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52">
        <f t="shared" si="15"/>
        <v>0</v>
      </c>
      <c r="X54" s="53">
        <f t="shared" si="16"/>
        <v>0</v>
      </c>
      <c r="Y54" s="34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3">
        <v>0</v>
      </c>
      <c r="AK54" s="46">
        <f t="shared" si="17"/>
        <v>0</v>
      </c>
      <c r="AL54" s="47">
        <f t="shared" si="18"/>
        <v>0</v>
      </c>
      <c r="AM54" s="34">
        <v>0</v>
      </c>
      <c r="AN54" s="33">
        <v>0</v>
      </c>
      <c r="AO54" s="27"/>
      <c r="AP54" s="34">
        <v>0</v>
      </c>
      <c r="AQ54" s="33">
        <v>0</v>
      </c>
      <c r="AR54" s="34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64">
        <f t="shared" si="19"/>
        <v>0</v>
      </c>
      <c r="AY54" s="65">
        <f t="shared" si="20"/>
        <v>0</v>
      </c>
      <c r="AZ54" s="34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3">
        <v>0</v>
      </c>
      <c r="BH54" s="70">
        <f t="shared" si="21"/>
        <v>0</v>
      </c>
      <c r="BI54" s="71">
        <f t="shared" si="22"/>
        <v>0</v>
      </c>
    </row>
    <row r="55" spans="1:61" s="75" customFormat="1" x14ac:dyDescent="0.25">
      <c r="A55" s="31">
        <v>48</v>
      </c>
      <c r="B55" s="38" t="s">
        <v>86</v>
      </c>
      <c r="C55" s="34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58">
        <f t="shared" si="13"/>
        <v>0</v>
      </c>
      <c r="L55" s="59">
        <f t="shared" si="14"/>
        <v>0</v>
      </c>
      <c r="M55" s="34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52">
        <f t="shared" si="15"/>
        <v>0</v>
      </c>
      <c r="X55" s="53">
        <f t="shared" si="16"/>
        <v>0</v>
      </c>
      <c r="Y55" s="34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3">
        <v>0</v>
      </c>
      <c r="AK55" s="46">
        <f t="shared" si="17"/>
        <v>0</v>
      </c>
      <c r="AL55" s="47">
        <f t="shared" si="18"/>
        <v>0</v>
      </c>
      <c r="AM55" s="34">
        <v>0</v>
      </c>
      <c r="AN55" s="33">
        <v>0</v>
      </c>
      <c r="AO55" s="27"/>
      <c r="AP55" s="34">
        <v>0</v>
      </c>
      <c r="AQ55" s="33">
        <v>0</v>
      </c>
      <c r="AR55" s="34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64">
        <f t="shared" si="19"/>
        <v>0</v>
      </c>
      <c r="AY55" s="65">
        <f t="shared" si="20"/>
        <v>0</v>
      </c>
      <c r="AZ55" s="34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3">
        <v>0</v>
      </c>
      <c r="BH55" s="70">
        <f t="shared" si="21"/>
        <v>0</v>
      </c>
      <c r="BI55" s="71">
        <f t="shared" si="22"/>
        <v>0</v>
      </c>
    </row>
    <row r="56" spans="1:61" x14ac:dyDescent="0.25">
      <c r="A56" s="31">
        <v>49</v>
      </c>
      <c r="B56" s="38" t="s">
        <v>87</v>
      </c>
      <c r="C56" s="34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58">
        <f t="shared" si="8"/>
        <v>0</v>
      </c>
      <c r="L56" s="59">
        <f t="shared" si="8"/>
        <v>0</v>
      </c>
      <c r="M56" s="34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52">
        <f t="shared" si="9"/>
        <v>0</v>
      </c>
      <c r="X56" s="53">
        <f t="shared" si="9"/>
        <v>0</v>
      </c>
      <c r="Y56" s="34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3">
        <v>0</v>
      </c>
      <c r="AK56" s="46">
        <f t="shared" si="10"/>
        <v>0</v>
      </c>
      <c r="AL56" s="47">
        <f t="shared" si="10"/>
        <v>0</v>
      </c>
      <c r="AM56" s="34">
        <v>0</v>
      </c>
      <c r="AN56" s="33">
        <v>0</v>
      </c>
      <c r="AO56" s="27"/>
      <c r="AP56" s="34">
        <v>0</v>
      </c>
      <c r="AQ56" s="33">
        <v>0</v>
      </c>
      <c r="AR56" s="34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0</v>
      </c>
      <c r="AX56" s="64">
        <f t="shared" si="11"/>
        <v>0</v>
      </c>
      <c r="AY56" s="65">
        <f t="shared" si="11"/>
        <v>0</v>
      </c>
      <c r="AZ56" s="34">
        <v>0</v>
      </c>
      <c r="BA56" s="30">
        <v>0</v>
      </c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3">
        <v>0</v>
      </c>
      <c r="BH56" s="70">
        <f t="shared" si="12"/>
        <v>0</v>
      </c>
      <c r="BI56" s="71">
        <f t="shared" si="12"/>
        <v>0</v>
      </c>
    </row>
    <row r="57" spans="1:61" x14ac:dyDescent="0.25">
      <c r="A57" s="31">
        <v>50</v>
      </c>
      <c r="B57" s="38" t="s">
        <v>88</v>
      </c>
      <c r="C57" s="34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58">
        <f t="shared" si="8"/>
        <v>0</v>
      </c>
      <c r="L57" s="59">
        <f t="shared" si="8"/>
        <v>0</v>
      </c>
      <c r="M57" s="34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52">
        <f t="shared" si="9"/>
        <v>0</v>
      </c>
      <c r="X57" s="53">
        <f t="shared" si="9"/>
        <v>0</v>
      </c>
      <c r="Y57" s="34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3">
        <v>0</v>
      </c>
      <c r="AK57" s="46">
        <f t="shared" si="10"/>
        <v>0</v>
      </c>
      <c r="AL57" s="47">
        <f t="shared" si="10"/>
        <v>0</v>
      </c>
      <c r="AM57" s="34">
        <v>0</v>
      </c>
      <c r="AN57" s="33">
        <v>0</v>
      </c>
      <c r="AO57" s="27"/>
      <c r="AP57" s="34">
        <v>0</v>
      </c>
      <c r="AQ57" s="33">
        <v>0</v>
      </c>
      <c r="AR57" s="34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64">
        <f t="shared" si="11"/>
        <v>0</v>
      </c>
      <c r="AY57" s="65">
        <f t="shared" si="11"/>
        <v>0</v>
      </c>
      <c r="AZ57" s="34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3">
        <v>0</v>
      </c>
      <c r="BH57" s="70">
        <f t="shared" si="12"/>
        <v>0</v>
      </c>
      <c r="BI57" s="71">
        <f t="shared" si="12"/>
        <v>0</v>
      </c>
    </row>
    <row r="58" spans="1:61" s="29" customFormat="1" ht="15.75" x14ac:dyDescent="0.25">
      <c r="A58" s="132" t="s">
        <v>89</v>
      </c>
      <c r="B58" s="133"/>
      <c r="C58" s="35">
        <f t="shared" ref="C58:AN58" si="23">SUM(C8:C57)</f>
        <v>3777229</v>
      </c>
      <c r="D58" s="36">
        <f t="shared" si="23"/>
        <v>4653702.6900000004</v>
      </c>
      <c r="E58" s="36">
        <f t="shared" si="23"/>
        <v>810104</v>
      </c>
      <c r="F58" s="36">
        <f t="shared" si="23"/>
        <v>1689884.0699999998</v>
      </c>
      <c r="G58" s="36">
        <f t="shared" si="23"/>
        <v>145222</v>
      </c>
      <c r="H58" s="36">
        <f t="shared" si="23"/>
        <v>418597.81999999995</v>
      </c>
      <c r="I58" s="36">
        <f t="shared" si="23"/>
        <v>129603</v>
      </c>
      <c r="J58" s="36">
        <f t="shared" si="23"/>
        <v>345827.85000000009</v>
      </c>
      <c r="K58" s="60">
        <f t="shared" si="23"/>
        <v>4862158</v>
      </c>
      <c r="L58" s="61">
        <f t="shared" si="23"/>
        <v>7108012.4300000016</v>
      </c>
      <c r="M58" s="35">
        <f t="shared" si="23"/>
        <v>184422</v>
      </c>
      <c r="N58" s="36">
        <f t="shared" si="23"/>
        <v>1028945.8200000001</v>
      </c>
      <c r="O58" s="36">
        <f t="shared" si="23"/>
        <v>297922</v>
      </c>
      <c r="P58" s="36">
        <f t="shared" si="23"/>
        <v>1270712.7299999995</v>
      </c>
      <c r="Q58" s="36">
        <f t="shared" si="23"/>
        <v>55076</v>
      </c>
      <c r="R58" s="36">
        <f t="shared" si="23"/>
        <v>999318.63000000012</v>
      </c>
      <c r="S58" s="36">
        <f t="shared" si="23"/>
        <v>25206</v>
      </c>
      <c r="T58" s="36">
        <f t="shared" si="23"/>
        <v>124339.67999999998</v>
      </c>
      <c r="U58" s="36">
        <f t="shared" si="23"/>
        <v>519037</v>
      </c>
      <c r="V58" s="36">
        <f t="shared" si="23"/>
        <v>484686.79</v>
      </c>
      <c r="W58" s="54">
        <f t="shared" si="23"/>
        <v>1081663</v>
      </c>
      <c r="X58" s="55">
        <f t="shared" si="23"/>
        <v>3908003.6500000022</v>
      </c>
      <c r="Y58" s="35">
        <f t="shared" si="23"/>
        <v>6682</v>
      </c>
      <c r="Z58" s="36">
        <f t="shared" si="23"/>
        <v>133570.16999999995</v>
      </c>
      <c r="AA58" s="36">
        <f t="shared" si="23"/>
        <v>43766</v>
      </c>
      <c r="AB58" s="36">
        <f t="shared" si="23"/>
        <v>147419.50000000003</v>
      </c>
      <c r="AC58" s="36">
        <f t="shared" si="23"/>
        <v>117813</v>
      </c>
      <c r="AD58" s="36">
        <f t="shared" si="23"/>
        <v>1046611.7399999998</v>
      </c>
      <c r="AE58" s="36">
        <f t="shared" si="23"/>
        <v>14499</v>
      </c>
      <c r="AF58" s="36">
        <f t="shared" si="23"/>
        <v>27983.269999999997</v>
      </c>
      <c r="AG58" s="36">
        <f t="shared" si="23"/>
        <v>9707</v>
      </c>
      <c r="AH58" s="36">
        <f t="shared" si="23"/>
        <v>32029.210000000003</v>
      </c>
      <c r="AI58" s="36">
        <f t="shared" si="23"/>
        <v>227811</v>
      </c>
      <c r="AJ58" s="37">
        <f t="shared" si="23"/>
        <v>419108.29</v>
      </c>
      <c r="AK58" s="48">
        <f t="shared" si="23"/>
        <v>6364099</v>
      </c>
      <c r="AL58" s="49">
        <f t="shared" si="23"/>
        <v>12822738.260000005</v>
      </c>
      <c r="AM58" s="35">
        <f t="shared" si="23"/>
        <v>4924388</v>
      </c>
      <c r="AN58" s="37">
        <f t="shared" si="23"/>
        <v>1315038.4199999997</v>
      </c>
      <c r="AO58" s="27"/>
      <c r="AP58" s="35">
        <f t="shared" ref="AP58:BI58" si="24">SUM(AP8:AP57)</f>
        <v>1774</v>
      </c>
      <c r="AQ58" s="37">
        <f t="shared" si="24"/>
        <v>48265.983</v>
      </c>
      <c r="AR58" s="35">
        <f t="shared" si="24"/>
        <v>0</v>
      </c>
      <c r="AS58" s="36">
        <f t="shared" si="24"/>
        <v>0</v>
      </c>
      <c r="AT58" s="36">
        <f t="shared" si="24"/>
        <v>0</v>
      </c>
      <c r="AU58" s="36">
        <f t="shared" si="24"/>
        <v>0</v>
      </c>
      <c r="AV58" s="36">
        <f t="shared" si="24"/>
        <v>0</v>
      </c>
      <c r="AW58" s="36">
        <f t="shared" si="24"/>
        <v>0</v>
      </c>
      <c r="AX58" s="66">
        <f t="shared" si="24"/>
        <v>0</v>
      </c>
      <c r="AY58" s="67">
        <f t="shared" si="24"/>
        <v>0</v>
      </c>
      <c r="AZ58" s="35">
        <f t="shared" si="24"/>
        <v>5647</v>
      </c>
      <c r="BA58" s="36">
        <f t="shared" si="24"/>
        <v>12834.287499999999</v>
      </c>
      <c r="BB58" s="36">
        <f t="shared" si="24"/>
        <v>40862</v>
      </c>
      <c r="BC58" s="36">
        <f t="shared" si="24"/>
        <v>1217544.2265000001</v>
      </c>
      <c r="BD58" s="36">
        <f t="shared" si="24"/>
        <v>127726</v>
      </c>
      <c r="BE58" s="36">
        <f t="shared" si="24"/>
        <v>702733.78900000011</v>
      </c>
      <c r="BF58" s="36">
        <f t="shared" si="24"/>
        <v>839394</v>
      </c>
      <c r="BG58" s="37">
        <f t="shared" si="24"/>
        <v>16013203.854</v>
      </c>
      <c r="BH58" s="72">
        <f t="shared" si="24"/>
        <v>1015403</v>
      </c>
      <c r="BI58" s="73">
        <f t="shared" si="24"/>
        <v>17994582.140000001</v>
      </c>
    </row>
  </sheetData>
  <mergeCells count="38">
    <mergeCell ref="A58:B58"/>
    <mergeCell ref="AX5:AY6"/>
    <mergeCell ref="AZ5:BA6"/>
    <mergeCell ref="BB5:BC6"/>
    <mergeCell ref="BD5:BE6"/>
    <mergeCell ref="Y5:Z6"/>
    <mergeCell ref="AA5:AB6"/>
    <mergeCell ref="AC5:AD6"/>
    <mergeCell ref="AE5:AF6"/>
    <mergeCell ref="AG5:AH6"/>
    <mergeCell ref="AI5:AJ6"/>
    <mergeCell ref="M5:N6"/>
    <mergeCell ref="O5:P6"/>
    <mergeCell ref="Q5:R6"/>
    <mergeCell ref="S5:T6"/>
    <mergeCell ref="U5:V6"/>
    <mergeCell ref="BF5:BG6"/>
    <mergeCell ref="BH5:BI6"/>
    <mergeCell ref="AK5:AL6"/>
    <mergeCell ref="AM5:AN6"/>
    <mergeCell ref="AP5:AQ6"/>
    <mergeCell ref="AR5:AS6"/>
    <mergeCell ref="AT5:AU6"/>
    <mergeCell ref="AV5:AW6"/>
    <mergeCell ref="W5:X6"/>
    <mergeCell ref="A5:A7"/>
    <mergeCell ref="B5:B7"/>
    <mergeCell ref="C5:F5"/>
    <mergeCell ref="G5:H6"/>
    <mergeCell ref="I5:J6"/>
    <mergeCell ref="K5:L6"/>
    <mergeCell ref="C6:D6"/>
    <mergeCell ref="E6:F6"/>
    <mergeCell ref="C2:E2"/>
    <mergeCell ref="AP2:AR2"/>
    <mergeCell ref="AS2:AV2"/>
    <mergeCell ref="C4:AN4"/>
    <mergeCell ref="AP4:BI4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Target SACP</vt:lpstr>
      <vt:lpstr>'Target SACP'!Print_Titles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2018-08-09T12:46:51Z</dcterms:modified>
</cp:coreProperties>
</file>